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480" yWindow="90" windowWidth="7395" windowHeight="5745"/>
  </bookViews>
  <sheets>
    <sheet name="地図ツール" sheetId="1" r:id="rId1"/>
    <sheet name="Sheet3" sheetId="3" r:id="rId2"/>
  </sheets>
  <definedNames>
    <definedName name="_xlnm.Print_Area" localSheetId="0">地図ツール!$C$2:$M$15</definedName>
  </definedNames>
  <calcPr calcId="125725"/>
</workbook>
</file>

<file path=xl/calcChain.xml><?xml version="1.0" encoding="utf-8"?>
<calcChain xmlns="http://schemas.openxmlformats.org/spreadsheetml/2006/main">
  <c r="M5" i="1"/>
  <c r="J6"/>
  <c r="C2"/>
  <c r="D2"/>
  <c r="E2"/>
  <c r="F2"/>
  <c r="G2"/>
  <c r="H2"/>
  <c r="I2"/>
  <c r="J2"/>
  <c r="K2"/>
  <c r="L2"/>
  <c r="M2"/>
  <c r="C3"/>
  <c r="D3"/>
  <c r="E3"/>
  <c r="F3"/>
  <c r="G3"/>
  <c r="H3"/>
  <c r="I3"/>
  <c r="J3"/>
  <c r="K3"/>
  <c r="L3"/>
  <c r="M3"/>
  <c r="C4"/>
  <c r="D4"/>
  <c r="E4"/>
  <c r="F4"/>
  <c r="G4"/>
  <c r="H4"/>
  <c r="I4"/>
  <c r="J4"/>
  <c r="K4"/>
  <c r="L4"/>
  <c r="M4"/>
  <c r="C26"/>
  <c r="D26"/>
  <c r="E26"/>
  <c r="F26"/>
  <c r="G26"/>
  <c r="H26"/>
  <c r="I26"/>
  <c r="J26"/>
  <c r="K26"/>
  <c r="L26"/>
  <c r="M26"/>
  <c r="C27"/>
  <c r="D27"/>
  <c r="E27"/>
  <c r="F27"/>
  <c r="G27"/>
  <c r="H27"/>
  <c r="I27"/>
  <c r="J27"/>
  <c r="K27"/>
  <c r="L27"/>
  <c r="M27"/>
  <c r="C28"/>
  <c r="D28"/>
  <c r="E28"/>
  <c r="F28"/>
  <c r="G28"/>
  <c r="H28"/>
  <c r="I28"/>
  <c r="J28"/>
  <c r="K28"/>
  <c r="L28"/>
  <c r="M28"/>
  <c r="C5"/>
  <c r="C6"/>
  <c r="C7"/>
  <c r="C8"/>
  <c r="C9"/>
  <c r="C10"/>
  <c r="C11"/>
  <c r="C12"/>
  <c r="C13"/>
  <c r="C14"/>
  <c r="C15"/>
  <c r="C16"/>
  <c r="A1" i="3"/>
  <c r="D5" i="1"/>
  <c r="E5"/>
  <c r="F5"/>
  <c r="G5"/>
  <c r="H5"/>
  <c r="I5"/>
  <c r="J5"/>
  <c r="K5"/>
  <c r="L5"/>
  <c r="D6"/>
  <c r="E6"/>
  <c r="F6"/>
  <c r="G6"/>
  <c r="H6"/>
  <c r="I6"/>
  <c r="K6"/>
  <c r="L6"/>
  <c r="M6"/>
  <c r="D7"/>
  <c r="E7"/>
  <c r="F7"/>
  <c r="G7"/>
  <c r="H7"/>
  <c r="I7"/>
  <c r="J7"/>
  <c r="K7"/>
  <c r="L7"/>
  <c r="M7"/>
  <c r="D8"/>
  <c r="E8"/>
  <c r="F8"/>
  <c r="G8"/>
  <c r="H8"/>
  <c r="I8"/>
  <c r="J8"/>
  <c r="K8"/>
  <c r="L8"/>
  <c r="M8"/>
  <c r="D9"/>
  <c r="E9"/>
  <c r="F9"/>
  <c r="G9"/>
  <c r="H9"/>
  <c r="I9"/>
  <c r="J9"/>
  <c r="K9"/>
  <c r="L9"/>
  <c r="M9"/>
  <c r="D10"/>
  <c r="E10"/>
  <c r="F10"/>
  <c r="G10"/>
  <c r="H10"/>
  <c r="I10"/>
  <c r="J10"/>
  <c r="K10"/>
  <c r="L10"/>
  <c r="M10"/>
  <c r="D11"/>
  <c r="E11"/>
  <c r="F11"/>
  <c r="G11"/>
  <c r="H11"/>
  <c r="I11"/>
  <c r="J11"/>
  <c r="K11"/>
  <c r="L11"/>
  <c r="M11"/>
  <c r="D12"/>
  <c r="E12"/>
  <c r="F12"/>
  <c r="G12"/>
  <c r="H12"/>
  <c r="I12"/>
  <c r="J12"/>
  <c r="K12"/>
  <c r="L12"/>
  <c r="M12"/>
  <c r="D13"/>
  <c r="E13"/>
  <c r="F13"/>
  <c r="G13"/>
  <c r="H13"/>
  <c r="I13"/>
  <c r="J13"/>
  <c r="K13"/>
  <c r="L13"/>
  <c r="M13"/>
  <c r="D14"/>
  <c r="E14"/>
  <c r="F14"/>
  <c r="G14"/>
  <c r="H14"/>
  <c r="I14"/>
  <c r="J14"/>
  <c r="K14"/>
  <c r="L14"/>
  <c r="M14"/>
  <c r="D15"/>
  <c r="E15"/>
  <c r="F15"/>
  <c r="G15"/>
  <c r="H15"/>
  <c r="I15"/>
  <c r="J15"/>
  <c r="K15"/>
  <c r="L15"/>
  <c r="M15"/>
  <c r="D16"/>
  <c r="E16"/>
  <c r="F16"/>
  <c r="G16"/>
  <c r="H16"/>
  <c r="I16"/>
  <c r="J16"/>
  <c r="K16"/>
  <c r="L16"/>
  <c r="M16"/>
  <c r="X2"/>
  <c r="W2"/>
  <c r="V2"/>
  <c r="U2"/>
  <c r="T2"/>
  <c r="S2"/>
  <c r="N2"/>
  <c r="O6" l="1"/>
  <c r="O5"/>
  <c r="O28"/>
  <c r="O14"/>
  <c r="O3"/>
  <c r="O12"/>
  <c r="O15"/>
  <c r="O11"/>
  <c r="O4"/>
  <c r="O13"/>
  <c r="O9"/>
  <c r="O10"/>
  <c r="O16"/>
  <c r="O8"/>
  <c r="O7"/>
  <c r="K25"/>
  <c r="H21"/>
  <c r="C20"/>
  <c r="G23"/>
  <c r="E19"/>
  <c r="M22"/>
  <c r="C21"/>
  <c r="J21"/>
  <c r="C25"/>
  <c r="G25"/>
  <c r="F25"/>
  <c r="J25"/>
  <c r="E25"/>
  <c r="M25"/>
  <c r="D25"/>
  <c r="H25"/>
  <c r="F24"/>
  <c r="J24"/>
  <c r="E24"/>
  <c r="I24"/>
  <c r="M24"/>
  <c r="D24"/>
  <c r="H24"/>
  <c r="L24"/>
  <c r="C24"/>
  <c r="G24"/>
  <c r="K24"/>
  <c r="G20"/>
  <c r="K20"/>
  <c r="E20"/>
  <c r="I20"/>
  <c r="H20"/>
  <c r="L20"/>
  <c r="L23"/>
  <c r="F23"/>
  <c r="J23"/>
  <c r="C23"/>
  <c r="E22"/>
  <c r="D22"/>
  <c r="H22"/>
  <c r="G22"/>
  <c r="K22"/>
  <c r="M23"/>
  <c r="I23"/>
  <c r="C17"/>
  <c r="F19"/>
  <c r="J19"/>
  <c r="K19"/>
  <c r="G19"/>
  <c r="C19"/>
  <c r="L19"/>
  <c r="H19"/>
  <c r="D19"/>
  <c r="M19"/>
  <c r="I19"/>
  <c r="G18"/>
  <c r="I18"/>
  <c r="M18"/>
  <c r="K18"/>
  <c r="L18"/>
  <c r="E18"/>
  <c r="F18"/>
  <c r="H18"/>
  <c r="C18"/>
  <c r="J18"/>
  <c r="D18"/>
  <c r="O19" l="1"/>
  <c r="O27"/>
  <c r="O18"/>
  <c r="O24"/>
  <c r="M21"/>
  <c r="F21"/>
  <c r="L21"/>
  <c r="F22"/>
  <c r="L22"/>
  <c r="I22"/>
  <c r="H23"/>
  <c r="K23"/>
  <c r="E23"/>
  <c r="M20"/>
  <c r="F20"/>
  <c r="E21"/>
  <c r="G21"/>
  <c r="D21"/>
  <c r="J22"/>
  <c r="C22"/>
  <c r="D23"/>
  <c r="D20"/>
  <c r="J20"/>
  <c r="L25"/>
  <c r="I25"/>
  <c r="I21"/>
  <c r="K21"/>
  <c r="D17"/>
  <c r="L17"/>
  <c r="F17"/>
  <c r="K17"/>
  <c r="M17"/>
  <c r="G17"/>
  <c r="I17"/>
  <c r="J17"/>
  <c r="H17"/>
  <c r="E17"/>
  <c r="O25" l="1"/>
  <c r="O20"/>
  <c r="O22"/>
  <c r="O17"/>
  <c r="O21"/>
  <c r="O26"/>
  <c r="O23"/>
</calcChain>
</file>

<file path=xl/sharedStrings.xml><?xml version="1.0" encoding="utf-8"?>
<sst xmlns="http://schemas.openxmlformats.org/spreadsheetml/2006/main" count="68" uniqueCount="68">
  <si>
    <t>道</t>
    <rPh sb="0" eb="1">
      <t>ミチ</t>
    </rPh>
    <phoneticPr fontId="1"/>
  </si>
  <si>
    <t>陣</t>
    <rPh sb="0" eb="1">
      <t>ジン</t>
    </rPh>
    <phoneticPr fontId="1"/>
  </si>
  <si>
    <t>森</t>
    <rPh sb="0" eb="1">
      <t>モリ</t>
    </rPh>
    <phoneticPr fontId="1"/>
  </si>
  <si>
    <t>林</t>
    <rPh sb="0" eb="1">
      <t>ハヤシ</t>
    </rPh>
    <phoneticPr fontId="1"/>
  </si>
  <si>
    <t>平</t>
    <rPh sb="0" eb="1">
      <t>ヒラ</t>
    </rPh>
    <phoneticPr fontId="1"/>
  </si>
  <si>
    <t>川</t>
    <rPh sb="0" eb="1">
      <t>カワ</t>
    </rPh>
    <phoneticPr fontId="1"/>
  </si>
  <si>
    <t>山</t>
    <rPh sb="0" eb="1">
      <t>ヤマ</t>
    </rPh>
    <phoneticPr fontId="1"/>
  </si>
  <si>
    <t>鉄</t>
    <rPh sb="0" eb="1">
      <t>テツ</t>
    </rPh>
    <phoneticPr fontId="1"/>
  </si>
  <si>
    <t>湖</t>
    <rPh sb="0" eb="1">
      <t>ミズウミ</t>
    </rPh>
    <phoneticPr fontId="1"/>
  </si>
  <si>
    <t>複</t>
    <rPh sb="0" eb="1">
      <t>フク</t>
    </rPh>
    <phoneticPr fontId="1"/>
  </si>
  <si>
    <t>湿</t>
    <rPh sb="0" eb="1">
      <t>シツ</t>
    </rPh>
    <phoneticPr fontId="1"/>
  </si>
  <si>
    <t>田</t>
    <rPh sb="0" eb="1">
      <t>タ</t>
    </rPh>
    <phoneticPr fontId="1"/>
  </si>
  <si>
    <t>都</t>
    <rPh sb="0" eb="1">
      <t>ト</t>
    </rPh>
    <phoneticPr fontId="1"/>
  </si>
  <si>
    <t>平＝平地</t>
  </si>
  <si>
    <t>川（移動速度１０分の１）</t>
  </si>
  <si>
    <t>林（視界半分）</t>
  </si>
  <si>
    <t>森（戦車侵入不可視界半分）</t>
  </si>
  <si>
    <t>陣＝陣地　（人工の防御地形＋天然の防御地形）</t>
  </si>
  <si>
    <t>鉄＝鉄条網　（歩兵の移動力は半分）</t>
  </si>
  <si>
    <t>湖　（舟艇・航空機・ヘリ以外侵入不可。水泳の場合可能）</t>
  </si>
  <si>
    <t>複＝複合地形　戦車は架橋しないと侵入不可</t>
  </si>
  <si>
    <t>湿＝湿地（戦車侵入不可、歩兵の移動力は半分）</t>
  </si>
  <si>
    <t>道（移動速度は2倍、防御修正は半分）</t>
  </si>
  <si>
    <t>都（都市、人工の防御地形、戦車侵入には操縦で難易度８０００必要）</t>
  </si>
  <si>
    <t>ビ＝ビル　（人工の防御地形、戦車侵入不可）</t>
  </si>
  <si>
    <t>田＝田んぼ（冬では平地と同じ、夏では湿地と同じ）</t>
  </si>
  <si>
    <t>土＝土手 悪路,高さ１０ｍ</t>
    <rPh sb="0" eb="1">
      <t>ツチ</t>
    </rPh>
    <phoneticPr fontId="1"/>
  </si>
  <si>
    <t>ポ＝ポイント</t>
    <phoneticPr fontId="1"/>
  </si>
  <si>
    <t>学</t>
    <rPh sb="0" eb="1">
      <t>ガク</t>
    </rPh>
    <phoneticPr fontId="1"/>
  </si>
  <si>
    <t>学＝学校</t>
    <rPh sb="0" eb="1">
      <t>ガク</t>
    </rPh>
    <rPh sb="2" eb="4">
      <t>ガッコウ</t>
    </rPh>
    <phoneticPr fontId="1"/>
  </si>
  <si>
    <t>壁</t>
    <rPh sb="0" eb="1">
      <t>カベ</t>
    </rPh>
    <phoneticPr fontId="1"/>
  </si>
  <si>
    <t>壁＝壁</t>
    <rPh sb="0" eb="1">
      <t>カベ</t>
    </rPh>
    <rPh sb="2" eb="3">
      <t>カベ</t>
    </rPh>
    <phoneticPr fontId="1"/>
  </si>
  <si>
    <t>門</t>
    <rPh sb="0" eb="1">
      <t>モン</t>
    </rPh>
    <phoneticPr fontId="1"/>
  </si>
  <si>
    <t>門＝門</t>
    <rPh sb="0" eb="1">
      <t>モン</t>
    </rPh>
    <rPh sb="2" eb="3">
      <t>モン</t>
    </rPh>
    <phoneticPr fontId="1"/>
  </si>
  <si>
    <t>坂</t>
    <rPh sb="0" eb="1">
      <t>サカ</t>
    </rPh>
    <phoneticPr fontId="1"/>
  </si>
  <si>
    <t>神</t>
    <rPh sb="0" eb="1">
      <t>カミ</t>
    </rPh>
    <phoneticPr fontId="1"/>
  </si>
  <si>
    <t>神＝神社</t>
    <rPh sb="0" eb="1">
      <t>カミ</t>
    </rPh>
    <rPh sb="2" eb="4">
      <t>ジンジャ</t>
    </rPh>
    <phoneticPr fontId="1"/>
  </si>
  <si>
    <t>坂＝坂道</t>
    <rPh sb="0" eb="1">
      <t>サカ</t>
    </rPh>
    <rPh sb="2" eb="4">
      <t>サカミチ</t>
    </rPh>
    <phoneticPr fontId="1"/>
  </si>
  <si>
    <t>堀＝ここでは視程、射程は３０ｍになり室内として扱う。移動速度は１／４になる</t>
    <phoneticPr fontId="1"/>
  </si>
  <si>
    <t>堀</t>
    <rPh sb="0" eb="1">
      <t>ホリ</t>
    </rPh>
    <phoneticPr fontId="1"/>
  </si>
  <si>
    <t>マップツール用</t>
    <rPh sb="6" eb="7">
      <t>ヨウ</t>
    </rPh>
    <phoneticPr fontId="1"/>
  </si>
  <si>
    <t>山（戦車侵入難易度８０００、天然）</t>
    <phoneticPr fontId="1"/>
  </si>
  <si>
    <t>地形データ</t>
    <rPh sb="0" eb="2">
      <t>チケイ</t>
    </rPh>
    <phoneticPr fontId="1"/>
  </si>
  <si>
    <t>作成された地図</t>
    <rPh sb="0" eb="2">
      <t>サクセイ</t>
    </rPh>
    <rPh sb="5" eb="7">
      <t>チズ</t>
    </rPh>
    <phoneticPr fontId="1"/>
  </si>
  <si>
    <t>↓以下に地図データをコピペ</t>
    <rPh sb="1" eb="3">
      <t>イカ</t>
    </rPh>
    <rPh sb="4" eb="6">
      <t>チズ</t>
    </rPh>
    <phoneticPr fontId="1"/>
  </si>
  <si>
    <t>http://www.border.jp/discord/gp/map.php</t>
    <phoneticPr fontId="1"/>
  </si>
  <si>
    <t>ク＝クレーター　移動速度は1/10になる。視界は、くぼんでいて、そこを通る歩兵は通らない。</t>
    <phoneticPr fontId="1"/>
  </si>
  <si>
    <t>廃＝廃墟　人工の防御地形として扱う。視界は通らない。</t>
    <phoneticPr fontId="1"/>
  </si>
  <si>
    <t>ビ</t>
    <phoneticPr fontId="1"/>
  </si>
  <si>
    <t>土</t>
    <phoneticPr fontId="1"/>
  </si>
  <si>
    <t>ポ</t>
    <phoneticPr fontId="1"/>
  </si>
  <si>
    <t>ク</t>
    <phoneticPr fontId="1"/>
  </si>
  <si>
    <t>廃</t>
    <phoneticPr fontId="1"/>
  </si>
  <si>
    <t>雷</t>
    <rPh sb="0" eb="1">
      <t>カミナリ</t>
    </rPh>
    <phoneticPr fontId="1"/>
  </si>
  <si>
    <t>地雷＝移動1/10</t>
    <rPh sb="0" eb="2">
      <t>ジライ</t>
    </rPh>
    <rPh sb="3" eb="5">
      <t>イドウ</t>
    </rPh>
    <phoneticPr fontId="1"/>
  </si>
  <si>
    <t>Ａ平平家道川平平平平平</t>
  </si>
  <si>
    <t>Ｂ平平家道川平平平平平</t>
  </si>
  <si>
    <t>Ｃ平平家道川平放放平平</t>
  </si>
  <si>
    <t>Ｄ家家家道川平放放平平</t>
  </si>
  <si>
    <t>Ｅ道道道道橋道道道道道</t>
  </si>
  <si>
    <t>Ｆ平家家道川家家家家家</t>
  </si>
  <si>
    <t>Ｇ平家家道川田田田田田</t>
  </si>
  <si>
    <t>Ｈ平家家道川田田田田田</t>
  </si>
  <si>
    <t>Ｉ家家道道川田田田田田</t>
  </si>
  <si>
    <t>Ｊ道道道川川平森森田田</t>
  </si>
  <si>
    <t>Ｋ森森道川平森森森田田</t>
  </si>
  <si>
    <t>Ｌ森森道川平田田田田田</t>
  </si>
  <si>
    <t>Ｍ平平道川平平平平平平</t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</si>
</sst>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 Unicode MS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 Unicode MS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408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3" fillId="0" borderId="0" xfId="0" applyFont="1">
      <alignment vertical="center"/>
    </xf>
    <xf numFmtId="0" fontId="0" fillId="0" borderId="0" xfId="0" applyNumberFormat="1" applyFont="1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1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0" fillId="0" borderId="0" xfId="0" applyFill="1" applyProtection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11" fillId="3" borderId="0" xfId="1" applyFill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5" borderId="0" xfId="0" applyFont="1" applyFill="1">
      <alignment vertical="center"/>
    </xf>
    <xf numFmtId="0" fontId="13" fillId="4" borderId="0" xfId="0" applyFont="1" applyFill="1">
      <alignment vertical="center"/>
    </xf>
    <xf numFmtId="0" fontId="14" fillId="0" borderId="0" xfId="0" applyFont="1">
      <alignment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27">
    <dxf>
      <fill>
        <patternFill>
          <bgColor theme="2" tint="-0.749961851863155"/>
        </patternFill>
      </fill>
    </dxf>
    <dxf>
      <fill>
        <patternFill>
          <bgColor rgb="FF003300"/>
        </patternFill>
      </fill>
    </dxf>
    <dxf>
      <fill>
        <patternFill>
          <bgColor rgb="FF666699"/>
        </patternFill>
      </fill>
    </dxf>
    <dxf>
      <fill>
        <patternFill>
          <bgColor rgb="FF339966"/>
        </patternFill>
      </fill>
    </dxf>
    <dxf>
      <fill>
        <patternFill>
          <bgColor rgb="FF006699"/>
        </patternFill>
      </fill>
    </dxf>
    <dxf>
      <fill>
        <patternFill patternType="solid">
          <fgColor auto="1"/>
          <bgColor rgb="FF003366"/>
        </patternFill>
      </fill>
    </dxf>
    <dxf>
      <fill>
        <patternFill>
          <bgColor rgb="FFCCFFFF"/>
        </patternFill>
      </fill>
    </dxf>
    <dxf>
      <fill>
        <patternFill>
          <bgColor rgb="FF336600"/>
        </patternFill>
      </fill>
    </dxf>
    <dxf>
      <fill>
        <patternFill>
          <bgColor rgb="FF808080"/>
        </patternFill>
      </fill>
    </dxf>
    <dxf>
      <fill>
        <patternFill>
          <bgColor rgb="FFFF6600"/>
        </patternFill>
      </fill>
    </dxf>
    <dxf>
      <fill>
        <patternFill>
          <bgColor rgb="FFCC3300"/>
        </patternFill>
      </fill>
    </dxf>
    <dxf>
      <fill>
        <patternFill>
          <bgColor rgb="FFDDDDDD"/>
        </patternFill>
      </fill>
    </dxf>
    <dxf>
      <fill>
        <patternFill>
          <bgColor rgb="FF66CCFF"/>
        </patternFill>
      </fill>
    </dxf>
    <dxf>
      <fill>
        <patternFill>
          <bgColor rgb="FFFF0000"/>
        </patternFill>
      </fill>
    </dxf>
    <dxf>
      <fill>
        <patternFill>
          <bgColor rgb="FF663300"/>
        </patternFill>
      </fill>
    </dxf>
    <dxf>
      <fill>
        <patternFill>
          <bgColor rgb="FFFFFF00"/>
        </patternFill>
      </fill>
    </dxf>
    <dxf>
      <fill>
        <patternFill>
          <bgColor rgb="FFFF6699"/>
        </patternFill>
      </fill>
    </dxf>
    <dxf>
      <fill>
        <patternFill>
          <bgColor rgb="FFDDDDDD"/>
        </patternFill>
      </fill>
    </dxf>
    <dxf>
      <fill>
        <patternFill patternType="solid">
          <fgColor theme="0"/>
          <bgColor rgb="FF969696"/>
        </patternFill>
      </fill>
    </dxf>
    <dxf>
      <fill>
        <patternFill>
          <bgColor rgb="FF777777"/>
        </patternFill>
      </fill>
    </dxf>
    <dxf>
      <fill>
        <patternFill>
          <bgColor rgb="FFFFCC00"/>
        </patternFill>
      </fill>
    </dxf>
    <dxf>
      <fill>
        <patternFill>
          <bgColor rgb="FF6666FF"/>
        </patternFill>
      </fill>
    </dxf>
    <dxf>
      <fill>
        <patternFill>
          <bgColor rgb="FF333300"/>
        </patternFill>
      </fill>
    </dxf>
    <dxf>
      <fill>
        <patternFill>
          <bgColor rgb="FFB2B2B2"/>
        </patternFill>
      </fill>
    </dxf>
    <dxf>
      <fill>
        <patternFill>
          <bgColor rgb="FF808000"/>
        </patternFill>
      </fill>
    </dxf>
    <dxf>
      <fill>
        <patternFill>
          <bgColor rgb="FF99CC00"/>
        </patternFill>
      </fill>
    </dxf>
    <dxf>
      <fill>
        <patternFill>
          <bgColor theme="1" tint="0.34998626667073579"/>
        </patternFill>
      </fill>
    </dxf>
  </dxfs>
  <tableStyles count="0" defaultTableStyle="TableStyleMedium9" defaultPivotStyle="PivotStyleLight16"/>
  <colors>
    <mruColors>
      <color rgb="FFB2B2B2"/>
      <color rgb="FF808000"/>
      <color rgb="FF99CC00"/>
      <color rgb="FF66CCFF"/>
      <color rgb="FFCCFF99"/>
      <color rgb="FFCCFF66"/>
      <color rgb="FF99FFCC"/>
      <color rgb="FF003366"/>
      <color rgb="FFF8F8F8"/>
      <color rgb="FF33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720000</xdr:colOff>
      <xdr:row>21</xdr:row>
      <xdr:rowOff>34200</xdr:rowOff>
    </xdr:to>
    <xdr:sp macro="" textlink="">
      <xdr:nvSpPr>
        <xdr:cNvPr id="3" name="円/楕円 2"/>
        <xdr:cNvSpPr/>
      </xdr:nvSpPr>
      <xdr:spPr>
        <a:xfrm>
          <a:off x="0" y="6400800"/>
          <a:ext cx="720000" cy="720000"/>
        </a:xfrm>
        <a:prstGeom prst="ellipse">
          <a:avLst/>
        </a:prstGeom>
        <a:solidFill>
          <a:schemeClr val="bg1">
            <a:lumMod val="95000"/>
            <a:alpha val="50000"/>
          </a:schemeClr>
        </a:solidFill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煙幕</a:t>
          </a:r>
        </a:p>
      </xdr:txBody>
    </xdr:sp>
    <xdr:clientData/>
  </xdr:twoCellAnchor>
  <xdr:twoCellAnchor>
    <xdr:from>
      <xdr:col>0</xdr:col>
      <xdr:colOff>1038226</xdr:colOff>
      <xdr:row>9</xdr:row>
      <xdr:rowOff>114300</xdr:rowOff>
    </xdr:from>
    <xdr:to>
      <xdr:col>0</xdr:col>
      <xdr:colOff>1428750</xdr:colOff>
      <xdr:row>10</xdr:row>
      <xdr:rowOff>142875</xdr:rowOff>
    </xdr:to>
    <xdr:sp macro="" textlink="">
      <xdr:nvSpPr>
        <xdr:cNvPr id="4" name="円/楕円 3"/>
        <xdr:cNvSpPr/>
      </xdr:nvSpPr>
      <xdr:spPr>
        <a:xfrm>
          <a:off x="1038226" y="3086100"/>
          <a:ext cx="390524" cy="371475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142875</xdr:colOff>
      <xdr:row>11</xdr:row>
      <xdr:rowOff>95250</xdr:rowOff>
    </xdr:from>
    <xdr:to>
      <xdr:col>0</xdr:col>
      <xdr:colOff>628650</xdr:colOff>
      <xdr:row>12</xdr:row>
      <xdr:rowOff>200025</xdr:rowOff>
    </xdr:to>
    <xdr:sp macro="" textlink="">
      <xdr:nvSpPr>
        <xdr:cNvPr id="6" name="円/楕円 5"/>
        <xdr:cNvSpPr/>
      </xdr:nvSpPr>
      <xdr:spPr>
        <a:xfrm>
          <a:off x="142875" y="3752850"/>
          <a:ext cx="485775" cy="447675"/>
        </a:xfrm>
        <a:prstGeom prst="ellipse">
          <a:avLst/>
        </a:prstGeom>
        <a:ln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蘭宮</a:t>
          </a:r>
        </a:p>
      </xdr:txBody>
    </xdr:sp>
    <xdr:clientData/>
  </xdr:twoCellAnchor>
  <xdr:twoCellAnchor>
    <xdr:from>
      <xdr:col>0</xdr:col>
      <xdr:colOff>209550</xdr:colOff>
      <xdr:row>12</xdr:row>
      <xdr:rowOff>133350</xdr:rowOff>
    </xdr:from>
    <xdr:to>
      <xdr:col>0</xdr:col>
      <xdr:colOff>695325</xdr:colOff>
      <xdr:row>13</xdr:row>
      <xdr:rowOff>238125</xdr:rowOff>
    </xdr:to>
    <xdr:sp macro="" textlink="">
      <xdr:nvSpPr>
        <xdr:cNvPr id="7" name="円/楕円 6"/>
        <xdr:cNvSpPr/>
      </xdr:nvSpPr>
      <xdr:spPr>
        <a:xfrm>
          <a:off x="209550" y="4133850"/>
          <a:ext cx="485775" cy="447675"/>
        </a:xfrm>
        <a:prstGeom prst="ellips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坂木</a:t>
          </a:r>
        </a:p>
      </xdr:txBody>
    </xdr:sp>
    <xdr:clientData/>
  </xdr:twoCellAnchor>
  <xdr:twoCellAnchor>
    <xdr:from>
      <xdr:col>14</xdr:col>
      <xdr:colOff>247649</xdr:colOff>
      <xdr:row>19</xdr:row>
      <xdr:rowOff>57151</xdr:rowOff>
    </xdr:from>
    <xdr:to>
      <xdr:col>14</xdr:col>
      <xdr:colOff>685800</xdr:colOff>
      <xdr:row>20</xdr:row>
      <xdr:rowOff>171451</xdr:rowOff>
    </xdr:to>
    <xdr:sp macro="" textlink="">
      <xdr:nvSpPr>
        <xdr:cNvPr id="14" name="円/楕円 13"/>
        <xdr:cNvSpPr/>
      </xdr:nvSpPr>
      <xdr:spPr>
        <a:xfrm>
          <a:off x="6115049" y="6457951"/>
          <a:ext cx="438151" cy="4572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長月</a:t>
          </a:r>
        </a:p>
      </xdr:txBody>
    </xdr:sp>
    <xdr:clientData/>
  </xdr:twoCellAnchor>
  <xdr:twoCellAnchor>
    <xdr:from>
      <xdr:col>0</xdr:col>
      <xdr:colOff>552450</xdr:colOff>
      <xdr:row>10</xdr:row>
      <xdr:rowOff>180975</xdr:rowOff>
    </xdr:from>
    <xdr:to>
      <xdr:col>0</xdr:col>
      <xdr:colOff>1247774</xdr:colOff>
      <xdr:row>12</xdr:row>
      <xdr:rowOff>161925</xdr:rowOff>
    </xdr:to>
    <xdr:sp macro="" textlink="">
      <xdr:nvSpPr>
        <xdr:cNvPr id="28" name="円/楕円 27"/>
        <xdr:cNvSpPr/>
      </xdr:nvSpPr>
      <xdr:spPr>
        <a:xfrm>
          <a:off x="552450" y="3495675"/>
          <a:ext cx="695324" cy="666750"/>
        </a:xfrm>
        <a:prstGeom prst="ellipse">
          <a:avLst/>
        </a:prstGeom>
        <a:ln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氷室</a:t>
          </a:r>
        </a:p>
      </xdr:txBody>
    </xdr:sp>
    <xdr:clientData/>
  </xdr:twoCellAnchor>
  <xdr:twoCellAnchor>
    <xdr:from>
      <xdr:col>8</xdr:col>
      <xdr:colOff>285751</xdr:colOff>
      <xdr:row>4</xdr:row>
      <xdr:rowOff>342900</xdr:rowOff>
    </xdr:from>
    <xdr:to>
      <xdr:col>10</xdr:col>
      <xdr:colOff>0</xdr:colOff>
      <xdr:row>6</xdr:row>
      <xdr:rowOff>28575</xdr:rowOff>
    </xdr:to>
    <xdr:sp macro="" textlink="">
      <xdr:nvSpPr>
        <xdr:cNvPr id="29" name="円/楕円 28"/>
        <xdr:cNvSpPr/>
      </xdr:nvSpPr>
      <xdr:spPr>
        <a:xfrm>
          <a:off x="4476751" y="1714500"/>
          <a:ext cx="457199" cy="447675"/>
        </a:xfrm>
        <a:prstGeom prst="ellipse">
          <a:avLst/>
        </a:prstGeom>
        <a:ln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沢邑</a:t>
          </a:r>
        </a:p>
      </xdr:txBody>
    </xdr:sp>
    <xdr:clientData/>
  </xdr:twoCellAnchor>
  <xdr:twoCellAnchor>
    <xdr:from>
      <xdr:col>14</xdr:col>
      <xdr:colOff>314326</xdr:colOff>
      <xdr:row>4</xdr:row>
      <xdr:rowOff>171450</xdr:rowOff>
    </xdr:from>
    <xdr:to>
      <xdr:col>14</xdr:col>
      <xdr:colOff>809626</xdr:colOff>
      <xdr:row>6</xdr:row>
      <xdr:rowOff>9526</xdr:rowOff>
    </xdr:to>
    <xdr:sp macro="" textlink="">
      <xdr:nvSpPr>
        <xdr:cNvPr id="30" name="円/楕円 29"/>
        <xdr:cNvSpPr/>
      </xdr:nvSpPr>
      <xdr:spPr>
        <a:xfrm>
          <a:off x="6181726" y="1428750"/>
          <a:ext cx="495300" cy="523876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1257300</xdr:colOff>
      <xdr:row>14</xdr:row>
      <xdr:rowOff>28574</xdr:rowOff>
    </xdr:from>
    <xdr:to>
      <xdr:col>0</xdr:col>
      <xdr:colOff>1724025</xdr:colOff>
      <xdr:row>15</xdr:row>
      <xdr:rowOff>142875</xdr:rowOff>
    </xdr:to>
    <xdr:sp macro="" textlink="">
      <xdr:nvSpPr>
        <xdr:cNvPr id="31" name="円/楕円 30"/>
        <xdr:cNvSpPr/>
      </xdr:nvSpPr>
      <xdr:spPr>
        <a:xfrm>
          <a:off x="1257300" y="4714874"/>
          <a:ext cx="466725" cy="457201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14</xdr:col>
      <xdr:colOff>714375</xdr:colOff>
      <xdr:row>20</xdr:row>
      <xdr:rowOff>0</xdr:rowOff>
    </xdr:from>
    <xdr:to>
      <xdr:col>14</xdr:col>
      <xdr:colOff>1200150</xdr:colOff>
      <xdr:row>21</xdr:row>
      <xdr:rowOff>76200</xdr:rowOff>
    </xdr:to>
    <xdr:sp macro="" textlink="">
      <xdr:nvSpPr>
        <xdr:cNvPr id="10" name="円/楕円 9"/>
        <xdr:cNvSpPr/>
      </xdr:nvSpPr>
      <xdr:spPr>
        <a:xfrm>
          <a:off x="6581775" y="6743700"/>
          <a:ext cx="485775" cy="4191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寺谷</a:t>
          </a:r>
        </a:p>
      </xdr:txBody>
    </xdr:sp>
    <xdr:clientData/>
  </xdr:twoCellAnchor>
  <xdr:twoCellAnchor>
    <xdr:from>
      <xdr:col>14</xdr:col>
      <xdr:colOff>866775</xdr:colOff>
      <xdr:row>4</xdr:row>
      <xdr:rowOff>219076</xdr:rowOff>
    </xdr:from>
    <xdr:to>
      <xdr:col>14</xdr:col>
      <xdr:colOff>1762125</xdr:colOff>
      <xdr:row>5</xdr:row>
      <xdr:rowOff>228600</xdr:rowOff>
    </xdr:to>
    <xdr:sp macro="" textlink="">
      <xdr:nvSpPr>
        <xdr:cNvPr id="35" name="円/楕円 34"/>
        <xdr:cNvSpPr/>
      </xdr:nvSpPr>
      <xdr:spPr>
        <a:xfrm>
          <a:off x="6734175" y="1476376"/>
          <a:ext cx="895350" cy="3524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ガキ</a:t>
          </a:r>
        </a:p>
      </xdr:txBody>
    </xdr:sp>
    <xdr:clientData/>
  </xdr:twoCellAnchor>
  <xdr:twoCellAnchor>
    <xdr:from>
      <xdr:col>14</xdr:col>
      <xdr:colOff>485775</xdr:colOff>
      <xdr:row>4</xdr:row>
      <xdr:rowOff>180975</xdr:rowOff>
    </xdr:from>
    <xdr:to>
      <xdr:col>14</xdr:col>
      <xdr:colOff>1066800</xdr:colOff>
      <xdr:row>12</xdr:row>
      <xdr:rowOff>333375</xdr:rowOff>
    </xdr:to>
    <xdr:sp macro="" textlink="">
      <xdr:nvSpPr>
        <xdr:cNvPr id="36" name="円/楕円 35"/>
        <xdr:cNvSpPr/>
      </xdr:nvSpPr>
      <xdr:spPr>
        <a:xfrm>
          <a:off x="6353175" y="1438275"/>
          <a:ext cx="581025" cy="289560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ゴブ</a:t>
          </a:r>
        </a:p>
      </xdr:txBody>
    </xdr:sp>
    <xdr:clientData/>
  </xdr:twoCellAnchor>
  <xdr:twoCellAnchor>
    <xdr:from>
      <xdr:col>14</xdr:col>
      <xdr:colOff>885825</xdr:colOff>
      <xdr:row>6</xdr:row>
      <xdr:rowOff>190501</xdr:rowOff>
    </xdr:from>
    <xdr:to>
      <xdr:col>14</xdr:col>
      <xdr:colOff>1257300</xdr:colOff>
      <xdr:row>7</xdr:row>
      <xdr:rowOff>266701</xdr:rowOff>
    </xdr:to>
    <xdr:sp macro="" textlink="">
      <xdr:nvSpPr>
        <xdr:cNvPr id="37" name="円/楕円 36"/>
        <xdr:cNvSpPr/>
      </xdr:nvSpPr>
      <xdr:spPr>
        <a:xfrm>
          <a:off x="6753225" y="2133601"/>
          <a:ext cx="371475" cy="4191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キ</a:t>
          </a:r>
        </a:p>
      </xdr:txBody>
    </xdr:sp>
    <xdr:clientData/>
  </xdr:twoCellAnchor>
  <xdr:twoCellAnchor>
    <xdr:from>
      <xdr:col>14</xdr:col>
      <xdr:colOff>942975</xdr:colOff>
      <xdr:row>8</xdr:row>
      <xdr:rowOff>266701</xdr:rowOff>
    </xdr:from>
    <xdr:to>
      <xdr:col>14</xdr:col>
      <xdr:colOff>1314450</xdr:colOff>
      <xdr:row>10</xdr:row>
      <xdr:rowOff>66675</xdr:rowOff>
    </xdr:to>
    <xdr:sp macro="" textlink="">
      <xdr:nvSpPr>
        <xdr:cNvPr id="38" name="円/楕円 37"/>
        <xdr:cNvSpPr/>
      </xdr:nvSpPr>
      <xdr:spPr>
        <a:xfrm>
          <a:off x="6810375" y="2895601"/>
          <a:ext cx="371475" cy="485774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タラ</a:t>
          </a:r>
        </a:p>
      </xdr:txBody>
    </xdr:sp>
    <xdr:clientData/>
  </xdr:twoCellAnchor>
  <xdr:twoCellAnchor>
    <xdr:from>
      <xdr:col>14</xdr:col>
      <xdr:colOff>1362075</xdr:colOff>
      <xdr:row>12</xdr:row>
      <xdr:rowOff>171451</xdr:rowOff>
    </xdr:from>
    <xdr:to>
      <xdr:col>14</xdr:col>
      <xdr:colOff>1733550</xdr:colOff>
      <xdr:row>13</xdr:row>
      <xdr:rowOff>247651</xdr:rowOff>
    </xdr:to>
    <xdr:sp macro="" textlink="">
      <xdr:nvSpPr>
        <xdr:cNvPr id="40" name="円/楕円 39"/>
        <xdr:cNvSpPr/>
      </xdr:nvSpPr>
      <xdr:spPr>
        <a:xfrm>
          <a:off x="7229475" y="4171951"/>
          <a:ext cx="371475" cy="4191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キ</a:t>
          </a:r>
        </a:p>
      </xdr:txBody>
    </xdr:sp>
    <xdr:clientData/>
  </xdr:twoCellAnchor>
  <xdr:twoCellAnchor>
    <xdr:from>
      <xdr:col>14</xdr:col>
      <xdr:colOff>914400</xdr:colOff>
      <xdr:row>18</xdr:row>
      <xdr:rowOff>200025</xdr:rowOff>
    </xdr:from>
    <xdr:to>
      <xdr:col>14</xdr:col>
      <xdr:colOff>1809750</xdr:colOff>
      <xdr:row>21</xdr:row>
      <xdr:rowOff>66674</xdr:rowOff>
    </xdr:to>
    <xdr:sp macro="" textlink="">
      <xdr:nvSpPr>
        <xdr:cNvPr id="41" name="円/楕円 40"/>
        <xdr:cNvSpPr/>
      </xdr:nvSpPr>
      <xdr:spPr>
        <a:xfrm>
          <a:off x="6781800" y="6257925"/>
          <a:ext cx="895350" cy="895349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ヒトウバン</a:t>
          </a:r>
        </a:p>
      </xdr:txBody>
    </xdr:sp>
    <xdr:clientData/>
  </xdr:twoCellAnchor>
  <xdr:twoCellAnchor>
    <xdr:from>
      <xdr:col>14</xdr:col>
      <xdr:colOff>981075</xdr:colOff>
      <xdr:row>8</xdr:row>
      <xdr:rowOff>76200</xdr:rowOff>
    </xdr:from>
    <xdr:to>
      <xdr:col>14</xdr:col>
      <xdr:colOff>1533525</xdr:colOff>
      <xdr:row>9</xdr:row>
      <xdr:rowOff>219076</xdr:rowOff>
    </xdr:to>
    <xdr:sp macro="" textlink="">
      <xdr:nvSpPr>
        <xdr:cNvPr id="42" name="円/楕円 41"/>
        <xdr:cNvSpPr/>
      </xdr:nvSpPr>
      <xdr:spPr>
        <a:xfrm>
          <a:off x="6848475" y="2705100"/>
          <a:ext cx="552450" cy="485776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ミノ</a:t>
          </a:r>
        </a:p>
      </xdr:txBody>
    </xdr:sp>
    <xdr:clientData/>
  </xdr:twoCellAnchor>
  <xdr:twoCellAnchor>
    <xdr:from>
      <xdr:col>14</xdr:col>
      <xdr:colOff>1143000</xdr:colOff>
      <xdr:row>12</xdr:row>
      <xdr:rowOff>95250</xdr:rowOff>
    </xdr:from>
    <xdr:to>
      <xdr:col>14</xdr:col>
      <xdr:colOff>1514475</xdr:colOff>
      <xdr:row>13</xdr:row>
      <xdr:rowOff>238124</xdr:rowOff>
    </xdr:to>
    <xdr:sp macro="" textlink="">
      <xdr:nvSpPr>
        <xdr:cNvPr id="43" name="円/楕円 42"/>
        <xdr:cNvSpPr/>
      </xdr:nvSpPr>
      <xdr:spPr>
        <a:xfrm>
          <a:off x="7324725" y="4514850"/>
          <a:ext cx="371475" cy="523874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タラ</a:t>
          </a:r>
        </a:p>
      </xdr:txBody>
    </xdr:sp>
    <xdr:clientData/>
  </xdr:twoCellAnchor>
  <xdr:twoCellAnchor>
    <xdr:from>
      <xdr:col>17</xdr:col>
      <xdr:colOff>2686050</xdr:colOff>
      <xdr:row>18</xdr:row>
      <xdr:rowOff>85725</xdr:rowOff>
    </xdr:from>
    <xdr:to>
      <xdr:col>19</xdr:col>
      <xdr:colOff>266700</xdr:colOff>
      <xdr:row>20</xdr:row>
      <xdr:rowOff>295274</xdr:rowOff>
    </xdr:to>
    <xdr:sp macro="" textlink="">
      <xdr:nvSpPr>
        <xdr:cNvPr id="44" name="円/楕円 43"/>
        <xdr:cNvSpPr/>
      </xdr:nvSpPr>
      <xdr:spPr>
        <a:xfrm>
          <a:off x="11010900" y="6143625"/>
          <a:ext cx="895350" cy="895349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ヒトウバン</a:t>
          </a:r>
        </a:p>
      </xdr:txBody>
    </xdr:sp>
    <xdr:clientData/>
  </xdr:twoCellAnchor>
  <xdr:twoCellAnchor>
    <xdr:from>
      <xdr:col>0</xdr:col>
      <xdr:colOff>895350</xdr:colOff>
      <xdr:row>15</xdr:row>
      <xdr:rowOff>200024</xdr:rowOff>
    </xdr:from>
    <xdr:to>
      <xdr:col>0</xdr:col>
      <xdr:colOff>1362075</xdr:colOff>
      <xdr:row>16</xdr:row>
      <xdr:rowOff>314325</xdr:rowOff>
    </xdr:to>
    <xdr:sp macro="" textlink="">
      <xdr:nvSpPr>
        <xdr:cNvPr id="47" name="円/楕円 46"/>
        <xdr:cNvSpPr/>
      </xdr:nvSpPr>
      <xdr:spPr>
        <a:xfrm>
          <a:off x="895350" y="5229224"/>
          <a:ext cx="466725" cy="457201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876300</xdr:colOff>
      <xdr:row>16</xdr:row>
      <xdr:rowOff>342899</xdr:rowOff>
    </xdr:from>
    <xdr:to>
      <xdr:col>0</xdr:col>
      <xdr:colOff>1343025</xdr:colOff>
      <xdr:row>18</xdr:row>
      <xdr:rowOff>114300</xdr:rowOff>
    </xdr:to>
    <xdr:sp macro="" textlink="">
      <xdr:nvSpPr>
        <xdr:cNvPr id="48" name="円/楕円 47"/>
        <xdr:cNvSpPr/>
      </xdr:nvSpPr>
      <xdr:spPr>
        <a:xfrm>
          <a:off x="876300" y="5714999"/>
          <a:ext cx="466725" cy="457201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1209675</xdr:colOff>
      <xdr:row>17</xdr:row>
      <xdr:rowOff>114299</xdr:rowOff>
    </xdr:from>
    <xdr:to>
      <xdr:col>0</xdr:col>
      <xdr:colOff>1676400</xdr:colOff>
      <xdr:row>18</xdr:row>
      <xdr:rowOff>228600</xdr:rowOff>
    </xdr:to>
    <xdr:sp macro="" textlink="">
      <xdr:nvSpPr>
        <xdr:cNvPr id="49" name="円/楕円 48"/>
        <xdr:cNvSpPr/>
      </xdr:nvSpPr>
      <xdr:spPr>
        <a:xfrm>
          <a:off x="1209675" y="5829299"/>
          <a:ext cx="466725" cy="457201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828675</xdr:colOff>
      <xdr:row>6</xdr:row>
      <xdr:rowOff>247649</xdr:rowOff>
    </xdr:from>
    <xdr:to>
      <xdr:col>0</xdr:col>
      <xdr:colOff>1295400</xdr:colOff>
      <xdr:row>8</xdr:row>
      <xdr:rowOff>19050</xdr:rowOff>
    </xdr:to>
    <xdr:sp macro="" textlink="">
      <xdr:nvSpPr>
        <xdr:cNvPr id="50" name="円/楕円 49"/>
        <xdr:cNvSpPr/>
      </xdr:nvSpPr>
      <xdr:spPr>
        <a:xfrm>
          <a:off x="828675" y="2190749"/>
          <a:ext cx="466725" cy="457201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1352550</xdr:colOff>
      <xdr:row>10</xdr:row>
      <xdr:rowOff>38099</xdr:rowOff>
    </xdr:from>
    <xdr:to>
      <xdr:col>1</xdr:col>
      <xdr:colOff>19050</xdr:colOff>
      <xdr:row>11</xdr:row>
      <xdr:rowOff>152400</xdr:rowOff>
    </xdr:to>
    <xdr:sp macro="" textlink="">
      <xdr:nvSpPr>
        <xdr:cNvPr id="51" name="円/楕円 50"/>
        <xdr:cNvSpPr/>
      </xdr:nvSpPr>
      <xdr:spPr>
        <a:xfrm>
          <a:off x="1352550" y="3352799"/>
          <a:ext cx="466725" cy="457201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257175</xdr:colOff>
      <xdr:row>8</xdr:row>
      <xdr:rowOff>171449</xdr:rowOff>
    </xdr:from>
    <xdr:to>
      <xdr:col>0</xdr:col>
      <xdr:colOff>723900</xdr:colOff>
      <xdr:row>9</xdr:row>
      <xdr:rowOff>285750</xdr:rowOff>
    </xdr:to>
    <xdr:sp macro="" textlink="">
      <xdr:nvSpPr>
        <xdr:cNvPr id="52" name="円/楕円 51"/>
        <xdr:cNvSpPr/>
      </xdr:nvSpPr>
      <xdr:spPr>
        <a:xfrm>
          <a:off x="257175" y="2800349"/>
          <a:ext cx="466725" cy="457201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15</xdr:col>
      <xdr:colOff>123825</xdr:colOff>
      <xdr:row>21</xdr:row>
      <xdr:rowOff>133350</xdr:rowOff>
    </xdr:from>
    <xdr:to>
      <xdr:col>17</xdr:col>
      <xdr:colOff>685800</xdr:colOff>
      <xdr:row>22</xdr:row>
      <xdr:rowOff>190500</xdr:rowOff>
    </xdr:to>
    <xdr:sp macro="" textlink="">
      <xdr:nvSpPr>
        <xdr:cNvPr id="53" name="円/楕円 52"/>
        <xdr:cNvSpPr/>
      </xdr:nvSpPr>
      <xdr:spPr>
        <a:xfrm>
          <a:off x="7962900" y="7219950"/>
          <a:ext cx="1047750" cy="400050"/>
        </a:xfrm>
        <a:prstGeom prst="ellipse">
          <a:avLst/>
        </a:prstGeom>
        <a:solidFill>
          <a:schemeClr val="bg2"/>
        </a:solidFill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14</xdr:col>
      <xdr:colOff>561975</xdr:colOff>
      <xdr:row>11</xdr:row>
      <xdr:rowOff>104775</xdr:rowOff>
    </xdr:from>
    <xdr:to>
      <xdr:col>14</xdr:col>
      <xdr:colOff>962025</xdr:colOff>
      <xdr:row>13</xdr:row>
      <xdr:rowOff>161925</xdr:rowOff>
    </xdr:to>
    <xdr:sp macro="" textlink="">
      <xdr:nvSpPr>
        <xdr:cNvPr id="54" name="円/楕円 53"/>
        <xdr:cNvSpPr/>
      </xdr:nvSpPr>
      <xdr:spPr>
        <a:xfrm>
          <a:off x="6429375" y="3762375"/>
          <a:ext cx="400050" cy="742950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13</xdr:col>
      <xdr:colOff>76199</xdr:colOff>
      <xdr:row>15</xdr:row>
      <xdr:rowOff>19050</xdr:rowOff>
    </xdr:from>
    <xdr:to>
      <xdr:col>14</xdr:col>
      <xdr:colOff>371474</xdr:colOff>
      <xdr:row>19</xdr:row>
      <xdr:rowOff>123825</xdr:rowOff>
    </xdr:to>
    <xdr:sp macro="" textlink="">
      <xdr:nvSpPr>
        <xdr:cNvPr id="55" name="円/楕円 54"/>
        <xdr:cNvSpPr/>
      </xdr:nvSpPr>
      <xdr:spPr>
        <a:xfrm>
          <a:off x="5810249" y="5048250"/>
          <a:ext cx="428625" cy="1476375"/>
        </a:xfrm>
        <a:prstGeom prst="ellipse">
          <a:avLst/>
        </a:prstGeom>
        <a:solidFill>
          <a:schemeClr val="bg2"/>
        </a:solidFill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</a:rPr>
            <a:t>地雷</a:t>
          </a:r>
        </a:p>
      </xdr:txBody>
    </xdr:sp>
    <xdr:clientData/>
  </xdr:twoCellAnchor>
  <xdr:twoCellAnchor>
    <xdr:from>
      <xdr:col>14</xdr:col>
      <xdr:colOff>1333500</xdr:colOff>
      <xdr:row>13</xdr:row>
      <xdr:rowOff>333375</xdr:rowOff>
    </xdr:from>
    <xdr:to>
      <xdr:col>14</xdr:col>
      <xdr:colOff>1724024</xdr:colOff>
      <xdr:row>15</xdr:row>
      <xdr:rowOff>19050</xdr:rowOff>
    </xdr:to>
    <xdr:sp macro="" textlink="">
      <xdr:nvSpPr>
        <xdr:cNvPr id="56" name="円/楕円 55"/>
        <xdr:cNvSpPr/>
      </xdr:nvSpPr>
      <xdr:spPr>
        <a:xfrm>
          <a:off x="7200900" y="4676775"/>
          <a:ext cx="390524" cy="371475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14</xdr:col>
      <xdr:colOff>457200</xdr:colOff>
      <xdr:row>14</xdr:row>
      <xdr:rowOff>314325</xdr:rowOff>
    </xdr:from>
    <xdr:to>
      <xdr:col>14</xdr:col>
      <xdr:colOff>847724</xdr:colOff>
      <xdr:row>16</xdr:row>
      <xdr:rowOff>0</xdr:rowOff>
    </xdr:to>
    <xdr:sp macro="" textlink="">
      <xdr:nvSpPr>
        <xdr:cNvPr id="57" name="円/楕円 56"/>
        <xdr:cNvSpPr/>
      </xdr:nvSpPr>
      <xdr:spPr>
        <a:xfrm>
          <a:off x="6324600" y="5000625"/>
          <a:ext cx="390524" cy="371475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14</xdr:col>
      <xdr:colOff>447675</xdr:colOff>
      <xdr:row>14</xdr:row>
      <xdr:rowOff>180975</xdr:rowOff>
    </xdr:from>
    <xdr:to>
      <xdr:col>14</xdr:col>
      <xdr:colOff>838199</xdr:colOff>
      <xdr:row>15</xdr:row>
      <xdr:rowOff>209550</xdr:rowOff>
    </xdr:to>
    <xdr:sp macro="" textlink="">
      <xdr:nvSpPr>
        <xdr:cNvPr id="58" name="円/楕円 57"/>
        <xdr:cNvSpPr/>
      </xdr:nvSpPr>
      <xdr:spPr>
        <a:xfrm>
          <a:off x="6315075" y="4867275"/>
          <a:ext cx="390524" cy="371475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1228725</xdr:colOff>
      <xdr:row>12</xdr:row>
      <xdr:rowOff>180975</xdr:rowOff>
    </xdr:from>
    <xdr:to>
      <xdr:col>0</xdr:col>
      <xdr:colOff>1619249</xdr:colOff>
      <xdr:row>13</xdr:row>
      <xdr:rowOff>209550</xdr:rowOff>
    </xdr:to>
    <xdr:sp macro="" textlink="">
      <xdr:nvSpPr>
        <xdr:cNvPr id="59" name="円/楕円 58"/>
        <xdr:cNvSpPr/>
      </xdr:nvSpPr>
      <xdr:spPr>
        <a:xfrm>
          <a:off x="1228725" y="4181475"/>
          <a:ext cx="390524" cy="371475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14</xdr:col>
      <xdr:colOff>152400</xdr:colOff>
      <xdr:row>14</xdr:row>
      <xdr:rowOff>142875</xdr:rowOff>
    </xdr:from>
    <xdr:to>
      <xdr:col>14</xdr:col>
      <xdr:colOff>542924</xdr:colOff>
      <xdr:row>15</xdr:row>
      <xdr:rowOff>171450</xdr:rowOff>
    </xdr:to>
    <xdr:sp macro="" textlink="">
      <xdr:nvSpPr>
        <xdr:cNvPr id="60" name="円/楕円 59"/>
        <xdr:cNvSpPr/>
      </xdr:nvSpPr>
      <xdr:spPr>
        <a:xfrm>
          <a:off x="6019800" y="4829175"/>
          <a:ext cx="390524" cy="371475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923925</xdr:colOff>
      <xdr:row>5</xdr:row>
      <xdr:rowOff>114300</xdr:rowOff>
    </xdr:from>
    <xdr:to>
      <xdr:col>0</xdr:col>
      <xdr:colOff>1314449</xdr:colOff>
      <xdr:row>6</xdr:row>
      <xdr:rowOff>142875</xdr:rowOff>
    </xdr:to>
    <xdr:sp macro="" textlink="">
      <xdr:nvSpPr>
        <xdr:cNvPr id="61" name="円/楕円 60"/>
        <xdr:cNvSpPr/>
      </xdr:nvSpPr>
      <xdr:spPr>
        <a:xfrm>
          <a:off x="923925" y="1714500"/>
          <a:ext cx="390524" cy="371475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14</xdr:col>
      <xdr:colOff>695324</xdr:colOff>
      <xdr:row>15</xdr:row>
      <xdr:rowOff>47625</xdr:rowOff>
    </xdr:from>
    <xdr:to>
      <xdr:col>14</xdr:col>
      <xdr:colOff>1352549</xdr:colOff>
      <xdr:row>16</xdr:row>
      <xdr:rowOff>95250</xdr:rowOff>
    </xdr:to>
    <xdr:sp macro="" textlink="">
      <xdr:nvSpPr>
        <xdr:cNvPr id="62" name="円/楕円 61"/>
        <xdr:cNvSpPr/>
      </xdr:nvSpPr>
      <xdr:spPr>
        <a:xfrm>
          <a:off x="6562724" y="5076825"/>
          <a:ext cx="657225" cy="390525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9</xdr:col>
      <xdr:colOff>190500</xdr:colOff>
      <xdr:row>9</xdr:row>
      <xdr:rowOff>152400</xdr:rowOff>
    </xdr:from>
    <xdr:to>
      <xdr:col>14</xdr:col>
      <xdr:colOff>771525</xdr:colOff>
      <xdr:row>11</xdr:row>
      <xdr:rowOff>238125</xdr:rowOff>
    </xdr:to>
    <xdr:sp macro="" textlink="">
      <xdr:nvSpPr>
        <xdr:cNvPr id="5" name="円/楕円 4"/>
        <xdr:cNvSpPr/>
      </xdr:nvSpPr>
      <xdr:spPr>
        <a:xfrm>
          <a:off x="4752975" y="3429000"/>
          <a:ext cx="2200275" cy="847725"/>
        </a:xfrm>
        <a:prstGeom prst="ellipse">
          <a:avLst/>
        </a:prstGeom>
        <a:solidFill>
          <a:sysClr val="window" lastClr="FFFFFF"/>
        </a:solidFill>
        <a:ln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ja-JP" altLang="en-US"/>
            <a:t>円宮・三上・市田・久坂・藍月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914401</xdr:colOff>
      <xdr:row>3</xdr:row>
      <xdr:rowOff>257176</xdr:rowOff>
    </xdr:from>
    <xdr:to>
      <xdr:col>0</xdr:col>
      <xdr:colOff>1343026</xdr:colOff>
      <xdr:row>4</xdr:row>
      <xdr:rowOff>352426</xdr:rowOff>
    </xdr:to>
    <xdr:sp macro="" textlink="">
      <xdr:nvSpPr>
        <xdr:cNvPr id="63" name="円/楕円 62"/>
        <xdr:cNvSpPr/>
      </xdr:nvSpPr>
      <xdr:spPr>
        <a:xfrm>
          <a:off x="914401" y="1247776"/>
          <a:ext cx="428625" cy="4762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ゴブ</a:t>
          </a:r>
        </a:p>
      </xdr:txBody>
    </xdr:sp>
    <xdr:clientData/>
  </xdr:twoCellAnchor>
  <xdr:twoCellAnchor>
    <xdr:from>
      <xdr:col>6</xdr:col>
      <xdr:colOff>19050</xdr:colOff>
      <xdr:row>3</xdr:row>
      <xdr:rowOff>76201</xdr:rowOff>
    </xdr:from>
    <xdr:to>
      <xdr:col>7</xdr:col>
      <xdr:colOff>76200</xdr:colOff>
      <xdr:row>4</xdr:row>
      <xdr:rowOff>95251</xdr:rowOff>
    </xdr:to>
    <xdr:sp macro="" textlink="">
      <xdr:nvSpPr>
        <xdr:cNvPr id="64" name="円/楕円 63"/>
        <xdr:cNvSpPr/>
      </xdr:nvSpPr>
      <xdr:spPr>
        <a:xfrm>
          <a:off x="3467100" y="1066801"/>
          <a:ext cx="428625" cy="4000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ゴブ</a:t>
          </a:r>
        </a:p>
      </xdr:txBody>
    </xdr:sp>
    <xdr:clientData/>
  </xdr:twoCellAnchor>
  <xdr:twoCellAnchor>
    <xdr:from>
      <xdr:col>0</xdr:col>
      <xdr:colOff>0</xdr:colOff>
      <xdr:row>17</xdr:row>
      <xdr:rowOff>123826</xdr:rowOff>
    </xdr:from>
    <xdr:to>
      <xdr:col>3</xdr:col>
      <xdr:colOff>85725</xdr:colOff>
      <xdr:row>18</xdr:row>
      <xdr:rowOff>123826</xdr:rowOff>
    </xdr:to>
    <xdr:sp macro="" textlink="">
      <xdr:nvSpPr>
        <xdr:cNvPr id="66" name="円/楕円 65"/>
        <xdr:cNvSpPr/>
      </xdr:nvSpPr>
      <xdr:spPr>
        <a:xfrm>
          <a:off x="0" y="5838826"/>
          <a:ext cx="2390775" cy="34290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ゴブ</a:t>
          </a:r>
        </a:p>
      </xdr:txBody>
    </xdr:sp>
    <xdr:clientData/>
  </xdr:twoCellAnchor>
  <xdr:twoCellAnchor>
    <xdr:from>
      <xdr:col>14</xdr:col>
      <xdr:colOff>571500</xdr:colOff>
      <xdr:row>17</xdr:row>
      <xdr:rowOff>323848</xdr:rowOff>
    </xdr:from>
    <xdr:to>
      <xdr:col>14</xdr:col>
      <xdr:colOff>1590675</xdr:colOff>
      <xdr:row>19</xdr:row>
      <xdr:rowOff>285749</xdr:rowOff>
    </xdr:to>
    <xdr:sp macro="" textlink="">
      <xdr:nvSpPr>
        <xdr:cNvPr id="25" name="円/楕円 24"/>
        <xdr:cNvSpPr/>
      </xdr:nvSpPr>
      <xdr:spPr>
        <a:xfrm>
          <a:off x="6438900" y="6038848"/>
          <a:ext cx="1019175" cy="647701"/>
        </a:xfrm>
        <a:prstGeom prst="ellipse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巽とシュバルツ</a:t>
          </a:r>
        </a:p>
      </xdr:txBody>
    </xdr:sp>
    <xdr:clientData/>
  </xdr:twoCellAnchor>
  <xdr:twoCellAnchor>
    <xdr:from>
      <xdr:col>0</xdr:col>
      <xdr:colOff>1038226</xdr:colOff>
      <xdr:row>8</xdr:row>
      <xdr:rowOff>114300</xdr:rowOff>
    </xdr:from>
    <xdr:to>
      <xdr:col>0</xdr:col>
      <xdr:colOff>1428750</xdr:colOff>
      <xdr:row>9</xdr:row>
      <xdr:rowOff>142875</xdr:rowOff>
    </xdr:to>
    <xdr:sp macro="" textlink="">
      <xdr:nvSpPr>
        <xdr:cNvPr id="45" name="円/楕円 44"/>
        <xdr:cNvSpPr/>
      </xdr:nvSpPr>
      <xdr:spPr>
        <a:xfrm>
          <a:off x="1038226" y="3086100"/>
          <a:ext cx="390524" cy="371475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9</xdr:col>
      <xdr:colOff>95250</xdr:colOff>
      <xdr:row>4</xdr:row>
      <xdr:rowOff>76200</xdr:rowOff>
    </xdr:from>
    <xdr:to>
      <xdr:col>10</xdr:col>
      <xdr:colOff>209550</xdr:colOff>
      <xdr:row>5</xdr:row>
      <xdr:rowOff>180975</xdr:rowOff>
    </xdr:to>
    <xdr:sp macro="" textlink="">
      <xdr:nvSpPr>
        <xdr:cNvPr id="46" name="円/楕円 45"/>
        <xdr:cNvSpPr/>
      </xdr:nvSpPr>
      <xdr:spPr>
        <a:xfrm>
          <a:off x="4657725" y="1447800"/>
          <a:ext cx="485775" cy="485775"/>
        </a:xfrm>
        <a:prstGeom prst="ellipse">
          <a:avLst/>
        </a:prstGeom>
        <a:ln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長月</a:t>
          </a:r>
        </a:p>
      </xdr:txBody>
    </xdr:sp>
    <xdr:clientData/>
  </xdr:twoCellAnchor>
  <xdr:twoCellAnchor>
    <xdr:from>
      <xdr:col>0</xdr:col>
      <xdr:colOff>209550</xdr:colOff>
      <xdr:row>11</xdr:row>
      <xdr:rowOff>133350</xdr:rowOff>
    </xdr:from>
    <xdr:to>
      <xdr:col>0</xdr:col>
      <xdr:colOff>695325</xdr:colOff>
      <xdr:row>12</xdr:row>
      <xdr:rowOff>238125</xdr:rowOff>
    </xdr:to>
    <xdr:sp macro="" textlink="">
      <xdr:nvSpPr>
        <xdr:cNvPr id="67" name="円/楕円 66"/>
        <xdr:cNvSpPr/>
      </xdr:nvSpPr>
      <xdr:spPr>
        <a:xfrm>
          <a:off x="209550" y="4133850"/>
          <a:ext cx="485775" cy="447675"/>
        </a:xfrm>
        <a:prstGeom prst="ellips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坂木</a:t>
          </a:r>
        </a:p>
      </xdr:txBody>
    </xdr:sp>
    <xdr:clientData/>
  </xdr:twoCellAnchor>
  <xdr:twoCellAnchor>
    <xdr:from>
      <xdr:col>7</xdr:col>
      <xdr:colOff>361949</xdr:colOff>
      <xdr:row>5</xdr:row>
      <xdr:rowOff>342900</xdr:rowOff>
    </xdr:from>
    <xdr:to>
      <xdr:col>10</xdr:col>
      <xdr:colOff>142875</xdr:colOff>
      <xdr:row>8</xdr:row>
      <xdr:rowOff>38099</xdr:rowOff>
    </xdr:to>
    <xdr:sp macro="" textlink="">
      <xdr:nvSpPr>
        <xdr:cNvPr id="68" name="円/楕円 67"/>
        <xdr:cNvSpPr/>
      </xdr:nvSpPr>
      <xdr:spPr>
        <a:xfrm>
          <a:off x="4181474" y="2095500"/>
          <a:ext cx="895351" cy="838199"/>
        </a:xfrm>
        <a:prstGeom prst="ellipse">
          <a:avLst/>
        </a:prstGeom>
        <a:ln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陣地</a:t>
          </a:r>
        </a:p>
      </xdr:txBody>
    </xdr:sp>
    <xdr:clientData/>
  </xdr:twoCellAnchor>
  <xdr:twoCellAnchor>
    <xdr:from>
      <xdr:col>10</xdr:col>
      <xdr:colOff>114301</xdr:colOff>
      <xdr:row>2</xdr:row>
      <xdr:rowOff>28575</xdr:rowOff>
    </xdr:from>
    <xdr:to>
      <xdr:col>14</xdr:col>
      <xdr:colOff>304800</xdr:colOff>
      <xdr:row>3</xdr:row>
      <xdr:rowOff>333375</xdr:rowOff>
    </xdr:to>
    <xdr:sp macro="" textlink="">
      <xdr:nvSpPr>
        <xdr:cNvPr id="69" name="円/楕円 68"/>
        <xdr:cNvSpPr/>
      </xdr:nvSpPr>
      <xdr:spPr>
        <a:xfrm>
          <a:off x="5048251" y="638175"/>
          <a:ext cx="1438274" cy="685800"/>
        </a:xfrm>
        <a:prstGeom prst="ellipse">
          <a:avLst/>
        </a:prstGeom>
        <a:ln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ja-JP" altLang="en-US"/>
            <a:t>橘・白銀</a:t>
          </a:r>
          <a:endParaRPr kumimoji="1" lang="ja-JP" altLang="en-US" sz="1100"/>
        </a:p>
      </xdr:txBody>
    </xdr:sp>
    <xdr:clientData/>
  </xdr:twoCellAnchor>
  <xdr:twoCellAnchor>
    <xdr:from>
      <xdr:col>0</xdr:col>
      <xdr:colOff>1257300</xdr:colOff>
      <xdr:row>13</xdr:row>
      <xdr:rowOff>28574</xdr:rowOff>
    </xdr:from>
    <xdr:to>
      <xdr:col>0</xdr:col>
      <xdr:colOff>1724025</xdr:colOff>
      <xdr:row>14</xdr:row>
      <xdr:rowOff>142875</xdr:rowOff>
    </xdr:to>
    <xdr:sp macro="" textlink="">
      <xdr:nvSpPr>
        <xdr:cNvPr id="70" name="円/楕円 69"/>
        <xdr:cNvSpPr/>
      </xdr:nvSpPr>
      <xdr:spPr>
        <a:xfrm>
          <a:off x="1257300" y="4714874"/>
          <a:ext cx="466725" cy="457201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895350</xdr:colOff>
      <xdr:row>14</xdr:row>
      <xdr:rowOff>200024</xdr:rowOff>
    </xdr:from>
    <xdr:to>
      <xdr:col>0</xdr:col>
      <xdr:colOff>1362075</xdr:colOff>
      <xdr:row>15</xdr:row>
      <xdr:rowOff>314325</xdr:rowOff>
    </xdr:to>
    <xdr:sp macro="" textlink="">
      <xdr:nvSpPr>
        <xdr:cNvPr id="71" name="円/楕円 70"/>
        <xdr:cNvSpPr/>
      </xdr:nvSpPr>
      <xdr:spPr>
        <a:xfrm>
          <a:off x="895350" y="5229224"/>
          <a:ext cx="466725" cy="457201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828675</xdr:colOff>
      <xdr:row>5</xdr:row>
      <xdr:rowOff>247649</xdr:rowOff>
    </xdr:from>
    <xdr:to>
      <xdr:col>0</xdr:col>
      <xdr:colOff>1295400</xdr:colOff>
      <xdr:row>7</xdr:row>
      <xdr:rowOff>19050</xdr:rowOff>
    </xdr:to>
    <xdr:sp macro="" textlink="">
      <xdr:nvSpPr>
        <xdr:cNvPr id="72" name="円/楕円 71"/>
        <xdr:cNvSpPr/>
      </xdr:nvSpPr>
      <xdr:spPr>
        <a:xfrm>
          <a:off x="828675" y="2190749"/>
          <a:ext cx="466725" cy="457201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1352550</xdr:colOff>
      <xdr:row>9</xdr:row>
      <xdr:rowOff>38099</xdr:rowOff>
    </xdr:from>
    <xdr:to>
      <xdr:col>1</xdr:col>
      <xdr:colOff>19050</xdr:colOff>
      <xdr:row>10</xdr:row>
      <xdr:rowOff>152400</xdr:rowOff>
    </xdr:to>
    <xdr:sp macro="" textlink="">
      <xdr:nvSpPr>
        <xdr:cNvPr id="73" name="円/楕円 72"/>
        <xdr:cNvSpPr/>
      </xdr:nvSpPr>
      <xdr:spPr>
        <a:xfrm>
          <a:off x="1352550" y="3352799"/>
          <a:ext cx="466725" cy="457201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257175</xdr:colOff>
      <xdr:row>7</xdr:row>
      <xdr:rowOff>171449</xdr:rowOff>
    </xdr:from>
    <xdr:to>
      <xdr:col>0</xdr:col>
      <xdr:colOff>723900</xdr:colOff>
      <xdr:row>8</xdr:row>
      <xdr:rowOff>285750</xdr:rowOff>
    </xdr:to>
    <xdr:sp macro="" textlink="">
      <xdr:nvSpPr>
        <xdr:cNvPr id="74" name="円/楕円 73"/>
        <xdr:cNvSpPr/>
      </xdr:nvSpPr>
      <xdr:spPr>
        <a:xfrm>
          <a:off x="257175" y="2800349"/>
          <a:ext cx="466725" cy="457201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1228725</xdr:colOff>
      <xdr:row>11</xdr:row>
      <xdr:rowOff>180975</xdr:rowOff>
    </xdr:from>
    <xdr:to>
      <xdr:col>0</xdr:col>
      <xdr:colOff>1619249</xdr:colOff>
      <xdr:row>12</xdr:row>
      <xdr:rowOff>209550</xdr:rowOff>
    </xdr:to>
    <xdr:sp macro="" textlink="">
      <xdr:nvSpPr>
        <xdr:cNvPr id="75" name="円/楕円 74"/>
        <xdr:cNvSpPr/>
      </xdr:nvSpPr>
      <xdr:spPr>
        <a:xfrm>
          <a:off x="1228725" y="4181475"/>
          <a:ext cx="390524" cy="371475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0</xdr:col>
      <xdr:colOff>923925</xdr:colOff>
      <xdr:row>4</xdr:row>
      <xdr:rowOff>114300</xdr:rowOff>
    </xdr:from>
    <xdr:to>
      <xdr:col>0</xdr:col>
      <xdr:colOff>1314449</xdr:colOff>
      <xdr:row>5</xdr:row>
      <xdr:rowOff>142875</xdr:rowOff>
    </xdr:to>
    <xdr:sp macro="" textlink="">
      <xdr:nvSpPr>
        <xdr:cNvPr id="76" name="円/楕円 75"/>
        <xdr:cNvSpPr/>
      </xdr:nvSpPr>
      <xdr:spPr>
        <a:xfrm>
          <a:off x="923925" y="1714500"/>
          <a:ext cx="390524" cy="371475"/>
        </a:xfrm>
        <a:prstGeom prst="ellipse">
          <a:avLst/>
        </a:prstGeom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</a:rPr>
            <a:t>地雷</a:t>
          </a:r>
        </a:p>
      </xdr:txBody>
    </xdr:sp>
    <xdr:clientData/>
  </xdr:twoCellAnchor>
  <xdr:twoCellAnchor>
    <xdr:from>
      <xdr:col>6</xdr:col>
      <xdr:colOff>9525</xdr:colOff>
      <xdr:row>1</xdr:row>
      <xdr:rowOff>314325</xdr:rowOff>
    </xdr:from>
    <xdr:to>
      <xdr:col>7</xdr:col>
      <xdr:colOff>152400</xdr:colOff>
      <xdr:row>3</xdr:row>
      <xdr:rowOff>0</xdr:rowOff>
    </xdr:to>
    <xdr:sp macro="" textlink="">
      <xdr:nvSpPr>
        <xdr:cNvPr id="77" name="円/楕円 76"/>
        <xdr:cNvSpPr/>
      </xdr:nvSpPr>
      <xdr:spPr>
        <a:xfrm>
          <a:off x="3457575" y="542925"/>
          <a:ext cx="514350" cy="447675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ゴブ</a:t>
          </a:r>
        </a:p>
      </xdr:txBody>
    </xdr:sp>
    <xdr:clientData/>
  </xdr:twoCellAnchor>
  <xdr:twoCellAnchor>
    <xdr:from>
      <xdr:col>3</xdr:col>
      <xdr:colOff>361949</xdr:colOff>
      <xdr:row>1</xdr:row>
      <xdr:rowOff>333375</xdr:rowOff>
    </xdr:from>
    <xdr:to>
      <xdr:col>5</xdr:col>
      <xdr:colOff>104774</xdr:colOff>
      <xdr:row>12</xdr:row>
      <xdr:rowOff>9524</xdr:rowOff>
    </xdr:to>
    <xdr:sp macro="" textlink="">
      <xdr:nvSpPr>
        <xdr:cNvPr id="78" name="円/楕円 77"/>
        <xdr:cNvSpPr/>
      </xdr:nvSpPr>
      <xdr:spPr>
        <a:xfrm>
          <a:off x="2695574" y="561975"/>
          <a:ext cx="485775" cy="3867149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ゴブ</a:t>
          </a:r>
        </a:p>
      </xdr:txBody>
    </xdr:sp>
    <xdr:clientData/>
  </xdr:twoCellAnchor>
  <xdr:twoCellAnchor>
    <xdr:from>
      <xdr:col>0</xdr:col>
      <xdr:colOff>1685925</xdr:colOff>
      <xdr:row>2</xdr:row>
      <xdr:rowOff>19050</xdr:rowOff>
    </xdr:from>
    <xdr:to>
      <xdr:col>11</xdr:col>
      <xdr:colOff>9525</xdr:colOff>
      <xdr:row>11</xdr:row>
      <xdr:rowOff>333375</xdr:rowOff>
    </xdr:to>
    <xdr:sp macro="" textlink="">
      <xdr:nvSpPr>
        <xdr:cNvPr id="79" name="フレーム 78"/>
        <xdr:cNvSpPr/>
      </xdr:nvSpPr>
      <xdr:spPr>
        <a:xfrm>
          <a:off x="1685925" y="590550"/>
          <a:ext cx="3371850" cy="3400425"/>
        </a:xfrm>
        <a:prstGeom prst="fram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154350</xdr:colOff>
      <xdr:row>2</xdr:row>
      <xdr:rowOff>278817</xdr:rowOff>
    </xdr:from>
    <xdr:to>
      <xdr:col>2</xdr:col>
      <xdr:colOff>352425</xdr:colOff>
      <xdr:row>2</xdr:row>
      <xdr:rowOff>278817</xdr:rowOff>
    </xdr:to>
    <xdr:cxnSp macro="">
      <xdr:nvCxnSpPr>
        <xdr:cNvPr id="89" name="直線矢印コネクタ 88"/>
        <xdr:cNvCxnSpPr/>
      </xdr:nvCxnSpPr>
      <xdr:spPr>
        <a:xfrm rot="10800000" flipV="1">
          <a:off x="1954575" y="850317"/>
          <a:ext cx="36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66674</xdr:colOff>
      <xdr:row>11</xdr:row>
      <xdr:rowOff>200025</xdr:rowOff>
    </xdr:from>
    <xdr:to>
      <xdr:col>14</xdr:col>
      <xdr:colOff>838199</xdr:colOff>
      <xdr:row>12</xdr:row>
      <xdr:rowOff>200025</xdr:rowOff>
    </xdr:to>
    <xdr:sp macro="" textlink="">
      <xdr:nvSpPr>
        <xdr:cNvPr id="95" name="正方形/長方形 94"/>
        <xdr:cNvSpPr/>
      </xdr:nvSpPr>
      <xdr:spPr>
        <a:xfrm>
          <a:off x="6248399" y="4238625"/>
          <a:ext cx="771525" cy="381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203813</xdr:colOff>
      <xdr:row>1</xdr:row>
      <xdr:rowOff>7575</xdr:rowOff>
    </xdr:from>
    <xdr:to>
      <xdr:col>4</xdr:col>
      <xdr:colOff>203813</xdr:colOff>
      <xdr:row>2</xdr:row>
      <xdr:rowOff>24675</xdr:rowOff>
    </xdr:to>
    <xdr:cxnSp macro="">
      <xdr:nvCxnSpPr>
        <xdr:cNvPr id="97" name="直線矢印コネクタ 96"/>
        <xdr:cNvCxnSpPr/>
      </xdr:nvCxnSpPr>
      <xdr:spPr>
        <a:xfrm rot="5400000">
          <a:off x="2728913" y="416175"/>
          <a:ext cx="36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228601</xdr:colOff>
      <xdr:row>7</xdr:row>
      <xdr:rowOff>247650</xdr:rowOff>
    </xdr:from>
    <xdr:to>
      <xdr:col>10</xdr:col>
      <xdr:colOff>304801</xdr:colOff>
      <xdr:row>10</xdr:row>
      <xdr:rowOff>104775</xdr:rowOff>
    </xdr:to>
    <xdr:cxnSp macro="">
      <xdr:nvCxnSpPr>
        <xdr:cNvPr id="81" name="直線矢印コネクタ 80"/>
        <xdr:cNvCxnSpPr/>
      </xdr:nvCxnSpPr>
      <xdr:spPr>
        <a:xfrm rot="16200000" flipV="1">
          <a:off x="4329113" y="2852738"/>
          <a:ext cx="1000125" cy="819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3</xdr:row>
      <xdr:rowOff>228603</xdr:rowOff>
    </xdr:from>
    <xdr:to>
      <xdr:col>11</xdr:col>
      <xdr:colOff>238125</xdr:colOff>
      <xdr:row>6</xdr:row>
      <xdr:rowOff>247653</xdr:rowOff>
    </xdr:to>
    <xdr:cxnSp macro="">
      <xdr:nvCxnSpPr>
        <xdr:cNvPr id="83" name="直線矢印コネクタ 82"/>
        <xdr:cNvCxnSpPr/>
      </xdr:nvCxnSpPr>
      <xdr:spPr>
        <a:xfrm rot="5400000">
          <a:off x="4405313" y="1243015"/>
          <a:ext cx="1162050" cy="1114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904875</xdr:colOff>
      <xdr:row>4</xdr:row>
      <xdr:rowOff>133350</xdr:rowOff>
    </xdr:from>
    <xdr:to>
      <xdr:col>0</xdr:col>
      <xdr:colOff>1333500</xdr:colOff>
      <xdr:row>5</xdr:row>
      <xdr:rowOff>228600</xdr:rowOff>
    </xdr:to>
    <xdr:sp macro="" textlink="">
      <xdr:nvSpPr>
        <xdr:cNvPr id="86" name="円/楕円 85"/>
        <xdr:cNvSpPr/>
      </xdr:nvSpPr>
      <xdr:spPr>
        <a:xfrm>
          <a:off x="904875" y="1504950"/>
          <a:ext cx="428625" cy="4762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ゴブ</a:t>
          </a:r>
        </a:p>
      </xdr:txBody>
    </xdr:sp>
    <xdr:clientData/>
  </xdr:twoCellAnchor>
  <xdr:twoCellAnchor>
    <xdr:from>
      <xdr:col>0</xdr:col>
      <xdr:colOff>981075</xdr:colOff>
      <xdr:row>5</xdr:row>
      <xdr:rowOff>180975</xdr:rowOff>
    </xdr:from>
    <xdr:to>
      <xdr:col>0</xdr:col>
      <xdr:colOff>1409700</xdr:colOff>
      <xdr:row>6</xdr:row>
      <xdr:rowOff>276225</xdr:rowOff>
    </xdr:to>
    <xdr:sp macro="" textlink="">
      <xdr:nvSpPr>
        <xdr:cNvPr id="87" name="円/楕円 86"/>
        <xdr:cNvSpPr/>
      </xdr:nvSpPr>
      <xdr:spPr>
        <a:xfrm>
          <a:off x="981075" y="1933575"/>
          <a:ext cx="428625" cy="4762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ゴブ</a:t>
          </a:r>
        </a:p>
      </xdr:txBody>
    </xdr:sp>
    <xdr:clientData/>
  </xdr:twoCellAnchor>
  <xdr:twoCellAnchor>
    <xdr:from>
      <xdr:col>5</xdr:col>
      <xdr:colOff>361950</xdr:colOff>
      <xdr:row>7</xdr:row>
      <xdr:rowOff>352425</xdr:rowOff>
    </xdr:from>
    <xdr:to>
      <xdr:col>7</xdr:col>
      <xdr:colOff>47625</xdr:colOff>
      <xdr:row>9</xdr:row>
      <xdr:rowOff>66675</xdr:rowOff>
    </xdr:to>
    <xdr:sp macro="" textlink="">
      <xdr:nvSpPr>
        <xdr:cNvPr id="88" name="円/楕円 87"/>
        <xdr:cNvSpPr/>
      </xdr:nvSpPr>
      <xdr:spPr>
        <a:xfrm>
          <a:off x="3438525" y="2867025"/>
          <a:ext cx="428625" cy="4762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ゴブ</a:t>
          </a:r>
        </a:p>
      </xdr:txBody>
    </xdr:sp>
    <xdr:clientData/>
  </xdr:twoCellAnchor>
  <xdr:twoCellAnchor>
    <xdr:from>
      <xdr:col>6</xdr:col>
      <xdr:colOff>28575</xdr:colOff>
      <xdr:row>9</xdr:row>
      <xdr:rowOff>0</xdr:rowOff>
    </xdr:from>
    <xdr:to>
      <xdr:col>7</xdr:col>
      <xdr:colOff>85725</xdr:colOff>
      <xdr:row>10</xdr:row>
      <xdr:rowOff>95250</xdr:rowOff>
    </xdr:to>
    <xdr:sp macro="" textlink="">
      <xdr:nvSpPr>
        <xdr:cNvPr id="90" name="円/楕円 89"/>
        <xdr:cNvSpPr/>
      </xdr:nvSpPr>
      <xdr:spPr>
        <a:xfrm>
          <a:off x="3476625" y="3276600"/>
          <a:ext cx="428625" cy="4762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ゴブ</a:t>
          </a:r>
        </a:p>
      </xdr:txBody>
    </xdr:sp>
    <xdr:clientData/>
  </xdr:twoCellAnchor>
  <xdr:twoCellAnchor>
    <xdr:from>
      <xdr:col>5</xdr:col>
      <xdr:colOff>352425</xdr:colOff>
      <xdr:row>10</xdr:row>
      <xdr:rowOff>352425</xdr:rowOff>
    </xdr:from>
    <xdr:to>
      <xdr:col>7</xdr:col>
      <xdr:colOff>38100</xdr:colOff>
      <xdr:row>12</xdr:row>
      <xdr:rowOff>66675</xdr:rowOff>
    </xdr:to>
    <xdr:sp macro="" textlink="">
      <xdr:nvSpPr>
        <xdr:cNvPr id="91" name="円/楕円 90"/>
        <xdr:cNvSpPr/>
      </xdr:nvSpPr>
      <xdr:spPr>
        <a:xfrm>
          <a:off x="3429000" y="4010025"/>
          <a:ext cx="428625" cy="4762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ゴブ</a:t>
          </a:r>
        </a:p>
      </xdr:txBody>
    </xdr:sp>
    <xdr:clientData/>
  </xdr:twoCellAnchor>
  <xdr:twoCellAnchor>
    <xdr:from>
      <xdr:col>5</xdr:col>
      <xdr:colOff>295275</xdr:colOff>
      <xdr:row>10</xdr:row>
      <xdr:rowOff>38100</xdr:rowOff>
    </xdr:from>
    <xdr:to>
      <xdr:col>6</xdr:col>
      <xdr:colOff>352425</xdr:colOff>
      <xdr:row>11</xdr:row>
      <xdr:rowOff>133350</xdr:rowOff>
    </xdr:to>
    <xdr:sp macro="" textlink="">
      <xdr:nvSpPr>
        <xdr:cNvPr id="92" name="円/楕円 91"/>
        <xdr:cNvSpPr/>
      </xdr:nvSpPr>
      <xdr:spPr>
        <a:xfrm>
          <a:off x="3371850" y="3695700"/>
          <a:ext cx="428625" cy="4762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ゴブ</a:t>
          </a:r>
        </a:p>
      </xdr:txBody>
    </xdr:sp>
    <xdr:clientData/>
  </xdr:twoCellAnchor>
  <xdr:twoCellAnchor>
    <xdr:from>
      <xdr:col>3</xdr:col>
      <xdr:colOff>314325</xdr:colOff>
      <xdr:row>5</xdr:row>
      <xdr:rowOff>371476</xdr:rowOff>
    </xdr:from>
    <xdr:to>
      <xdr:col>5</xdr:col>
      <xdr:colOff>9525</xdr:colOff>
      <xdr:row>6</xdr:row>
      <xdr:rowOff>371476</xdr:rowOff>
    </xdr:to>
    <xdr:sp macro="" textlink="">
      <xdr:nvSpPr>
        <xdr:cNvPr id="65" name="円/楕円 64"/>
        <xdr:cNvSpPr/>
      </xdr:nvSpPr>
      <xdr:spPr>
        <a:xfrm>
          <a:off x="2647950" y="2124076"/>
          <a:ext cx="438150" cy="381000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ナーガ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rder.jp/discord/gp/ma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18"/>
  <sheetViews>
    <sheetView tabSelected="1" zoomScaleNormal="100" workbookViewId="0">
      <selection activeCell="G16" sqref="G16"/>
    </sheetView>
  </sheetViews>
  <sheetFormatPr defaultRowHeight="24" customHeight="1"/>
  <cols>
    <col min="1" max="1" width="23.625" style="26" customWidth="1"/>
    <col min="2" max="2" width="2.125" style="1" customWidth="1"/>
    <col min="3" max="13" width="4.875" style="36" customWidth="1"/>
    <col min="14" max="14" width="1.75" style="1" customWidth="1"/>
    <col min="15" max="15" width="25.875" style="1" customWidth="1"/>
    <col min="16" max="16" width="1.875" style="1" customWidth="1"/>
    <col min="17" max="17" width="4.5" style="11" customWidth="1"/>
    <col min="18" max="18" width="39.875" style="1" customWidth="1"/>
    <col min="19" max="24" width="3.625" style="1" customWidth="1"/>
    <col min="25" max="16384" width="9" style="1"/>
  </cols>
  <sheetData>
    <row r="1" spans="1:24" ht="18" customHeight="1" thickBot="1">
      <c r="A1" s="39" t="s">
        <v>44</v>
      </c>
      <c r="C1" s="47" t="s">
        <v>43</v>
      </c>
      <c r="D1" s="47"/>
      <c r="E1" s="47"/>
      <c r="F1" s="47"/>
      <c r="G1" s="47"/>
      <c r="H1" s="47"/>
      <c r="I1" s="47"/>
      <c r="J1" s="47"/>
      <c r="K1" s="47"/>
      <c r="L1" s="47"/>
      <c r="M1" s="47"/>
      <c r="O1" s="38" t="s">
        <v>40</v>
      </c>
      <c r="Q1" s="46" t="s">
        <v>42</v>
      </c>
      <c r="R1" s="46"/>
    </row>
    <row r="2" spans="1:24" s="2" customFormat="1" ht="30" customHeight="1" thickBot="1">
      <c r="A2" s="45">
        <v>-1234567890</v>
      </c>
      <c r="B2" s="4"/>
      <c r="C2" s="27" t="str">
        <f t="shared" ref="C2:C13" si="0">MID($A2,1,1)</f>
        <v>-</v>
      </c>
      <c r="D2" s="28" t="str">
        <f t="shared" ref="D2:D13" si="1">MID($A2,2,1)</f>
        <v>1</v>
      </c>
      <c r="E2" s="29" t="str">
        <f t="shared" ref="E2:E13" si="2">MID($A2,3,1)</f>
        <v>2</v>
      </c>
      <c r="F2" s="29" t="str">
        <f t="shared" ref="F2:F13" si="3">MID($A2,4,1)</f>
        <v>3</v>
      </c>
      <c r="G2" s="29" t="str">
        <f t="shared" ref="G2:G13" si="4">MID($A2,5,1)</f>
        <v>4</v>
      </c>
      <c r="H2" s="29" t="str">
        <f t="shared" ref="H2:H13" si="5">MID($A2,6,1)</f>
        <v>5</v>
      </c>
      <c r="I2" s="29" t="str">
        <f t="shared" ref="I2:I13" si="6">MID($A2,7,1)</f>
        <v>6</v>
      </c>
      <c r="J2" s="29" t="str">
        <f t="shared" ref="J2:J13" si="7">MID($A2,8,1)</f>
        <v>7</v>
      </c>
      <c r="K2" s="29" t="str">
        <f t="shared" ref="K2:K13" si="8">MID($A2,9,1)</f>
        <v>8</v>
      </c>
      <c r="L2" s="29" t="str">
        <f t="shared" ref="L2:L13" si="9">MID($A2,10,1)</f>
        <v>9</v>
      </c>
      <c r="M2" s="30" t="str">
        <f t="shared" ref="M2:M13" si="10">MID($A2,11,1)</f>
        <v>0</v>
      </c>
      <c r="N2" s="3" t="str">
        <f>MID($A2,12,1)</f>
        <v/>
      </c>
      <c r="O2" s="40" t="s">
        <v>45</v>
      </c>
      <c r="P2" s="19"/>
      <c r="Q2" s="9" t="s">
        <v>4</v>
      </c>
      <c r="R2" t="s">
        <v>13</v>
      </c>
      <c r="S2" s="3" t="str">
        <f>MID($A2,16,1)</f>
        <v/>
      </c>
      <c r="T2" s="3" t="str">
        <f>MID($A2,17,1)</f>
        <v/>
      </c>
      <c r="U2" s="3" t="str">
        <f>MID($A2,18,1)</f>
        <v/>
      </c>
      <c r="V2" s="3" t="str">
        <f>MID($A2,19,1)</f>
        <v/>
      </c>
      <c r="W2" s="3" t="str">
        <f>MID($A2,20,1)</f>
        <v/>
      </c>
      <c r="X2" s="3" t="str">
        <f>MID($A2,21,1)</f>
        <v/>
      </c>
    </row>
    <row r="3" spans="1:24" s="2" customFormat="1" ht="30" customHeight="1">
      <c r="A3" s="45" t="s">
        <v>55</v>
      </c>
      <c r="B3" s="4"/>
      <c r="C3" s="31" t="str">
        <f t="shared" si="0"/>
        <v>Ａ</v>
      </c>
      <c r="D3" s="20" t="str">
        <f t="shared" si="1"/>
        <v>平</v>
      </c>
      <c r="E3" s="21" t="str">
        <f t="shared" si="2"/>
        <v>平</v>
      </c>
      <c r="F3" s="21" t="str">
        <f t="shared" si="3"/>
        <v>家</v>
      </c>
      <c r="G3" s="21" t="str">
        <f t="shared" si="4"/>
        <v>道</v>
      </c>
      <c r="H3" s="21" t="str">
        <f t="shared" si="5"/>
        <v>川</v>
      </c>
      <c r="I3" s="21" t="str">
        <f t="shared" si="6"/>
        <v>平</v>
      </c>
      <c r="J3" s="21" t="str">
        <f t="shared" si="7"/>
        <v>平</v>
      </c>
      <c r="K3" s="21" t="str">
        <f t="shared" si="8"/>
        <v>平</v>
      </c>
      <c r="L3" s="21" t="str">
        <f t="shared" si="9"/>
        <v>平</v>
      </c>
      <c r="M3" s="22" t="str">
        <f t="shared" si="10"/>
        <v>平</v>
      </c>
      <c r="N3" s="5"/>
      <c r="O3" s="12" t="str">
        <f t="shared" ref="O3:O28" si="11">D3&amp;IF(E3="",,CHAR(44))&amp;E3&amp;IF(F3="",,CHAR(44))&amp;F3&amp;IF(G3="",,CHAR(44))&amp;G3&amp;IF(H3="",,CHAR(44))&amp;H3&amp;IF(I3="",,CHAR(44))&amp;I3&amp;IF(J3="",,CHAR(44))&amp;J3&amp;IF(K3="",,CHAR(44))&amp;K3&amp;IF(L3="",,CHAR(44))&amp;L3&amp;IF(M3="",,CHAR(44))&amp;M3</f>
        <v>平,平,家,道,川,平,平,平,平,平</v>
      </c>
      <c r="P3" s="12"/>
      <c r="Q3" s="10" t="s">
        <v>5</v>
      </c>
      <c r="R3" t="s">
        <v>14</v>
      </c>
    </row>
    <row r="4" spans="1:24" s="2" customFormat="1" ht="30" customHeight="1">
      <c r="A4" s="45" t="s">
        <v>56</v>
      </c>
      <c r="B4" s="4"/>
      <c r="C4" s="32" t="str">
        <f t="shared" si="0"/>
        <v>Ｂ</v>
      </c>
      <c r="D4" s="7" t="str">
        <f t="shared" si="1"/>
        <v>平</v>
      </c>
      <c r="E4" s="6" t="str">
        <f t="shared" si="2"/>
        <v>平</v>
      </c>
      <c r="F4" s="6" t="str">
        <f t="shared" si="3"/>
        <v>家</v>
      </c>
      <c r="G4" s="6" t="str">
        <f t="shared" si="4"/>
        <v>道</v>
      </c>
      <c r="H4" s="6" t="str">
        <f t="shared" si="5"/>
        <v>川</v>
      </c>
      <c r="I4" s="6" t="str">
        <f t="shared" si="6"/>
        <v>平</v>
      </c>
      <c r="J4" s="6" t="str">
        <f t="shared" si="7"/>
        <v>平</v>
      </c>
      <c r="K4" s="6" t="str">
        <f t="shared" si="8"/>
        <v>平</v>
      </c>
      <c r="L4" s="6" t="str">
        <f t="shared" si="9"/>
        <v>平</v>
      </c>
      <c r="M4" s="8" t="str">
        <f t="shared" si="10"/>
        <v>平</v>
      </c>
      <c r="N4" s="5"/>
      <c r="O4" s="12" t="str">
        <f t="shared" si="11"/>
        <v>平,平,家,道,川,平,平,平,平,平</v>
      </c>
      <c r="P4" s="12"/>
      <c r="Q4" s="10" t="s">
        <v>3</v>
      </c>
      <c r="R4" t="s">
        <v>15</v>
      </c>
    </row>
    <row r="5" spans="1:24" s="2" customFormat="1" ht="30" customHeight="1">
      <c r="A5" s="45" t="s">
        <v>57</v>
      </c>
      <c r="B5" s="4"/>
      <c r="C5" s="32" t="str">
        <f t="shared" si="0"/>
        <v>Ｃ</v>
      </c>
      <c r="D5" s="7" t="str">
        <f t="shared" si="1"/>
        <v>平</v>
      </c>
      <c r="E5" s="6" t="str">
        <f t="shared" si="2"/>
        <v>平</v>
      </c>
      <c r="F5" s="6" t="str">
        <f t="shared" si="3"/>
        <v>家</v>
      </c>
      <c r="G5" s="6" t="str">
        <f t="shared" si="4"/>
        <v>道</v>
      </c>
      <c r="H5" s="6" t="str">
        <f t="shared" si="5"/>
        <v>川</v>
      </c>
      <c r="I5" s="6" t="str">
        <f t="shared" si="6"/>
        <v>平</v>
      </c>
      <c r="J5" s="6" t="str">
        <f t="shared" si="7"/>
        <v>放</v>
      </c>
      <c r="K5" s="6" t="str">
        <f t="shared" si="8"/>
        <v>放</v>
      </c>
      <c r="L5" s="6" t="str">
        <f t="shared" si="9"/>
        <v>平</v>
      </c>
      <c r="M5" s="8" t="str">
        <f t="shared" si="10"/>
        <v>平</v>
      </c>
      <c r="N5" s="5"/>
      <c r="O5" s="12" t="str">
        <f t="shared" si="11"/>
        <v>平,平,家,道,川,平,放,放,平,平</v>
      </c>
      <c r="P5" s="12"/>
      <c r="Q5" s="10" t="s">
        <v>2</v>
      </c>
      <c r="R5" t="s">
        <v>16</v>
      </c>
    </row>
    <row r="6" spans="1:24" s="2" customFormat="1" ht="30" customHeight="1">
      <c r="A6" s="45" t="s">
        <v>58</v>
      </c>
      <c r="B6" s="4"/>
      <c r="C6" s="32" t="str">
        <f t="shared" si="0"/>
        <v>Ｄ</v>
      </c>
      <c r="D6" s="7" t="str">
        <f t="shared" si="1"/>
        <v>家</v>
      </c>
      <c r="E6" s="6" t="str">
        <f t="shared" si="2"/>
        <v>家</v>
      </c>
      <c r="F6" s="6" t="str">
        <f t="shared" si="3"/>
        <v>家</v>
      </c>
      <c r="G6" s="6" t="str">
        <f t="shared" si="4"/>
        <v>道</v>
      </c>
      <c r="H6" s="6" t="str">
        <f t="shared" si="5"/>
        <v>川</v>
      </c>
      <c r="I6" s="6" t="str">
        <f t="shared" si="6"/>
        <v>平</v>
      </c>
      <c r="J6" s="6" t="str">
        <f t="shared" si="7"/>
        <v>放</v>
      </c>
      <c r="K6" s="6" t="str">
        <f t="shared" si="8"/>
        <v>放</v>
      </c>
      <c r="L6" s="6" t="str">
        <f t="shared" si="9"/>
        <v>平</v>
      </c>
      <c r="M6" s="8" t="str">
        <f t="shared" si="10"/>
        <v>平</v>
      </c>
      <c r="N6" s="5"/>
      <c r="O6" s="12" t="str">
        <f t="shared" si="11"/>
        <v>家,家,家,道,川,平,放,放,平,平</v>
      </c>
      <c r="P6" s="12"/>
      <c r="Q6" s="10" t="s">
        <v>6</v>
      </c>
      <c r="R6" t="s">
        <v>41</v>
      </c>
    </row>
    <row r="7" spans="1:24" s="2" customFormat="1" ht="30" customHeight="1">
      <c r="A7" s="45" t="s">
        <v>59</v>
      </c>
      <c r="B7" s="4"/>
      <c r="C7" s="32" t="str">
        <f t="shared" si="0"/>
        <v>Ｅ</v>
      </c>
      <c r="D7" s="7" t="str">
        <f t="shared" si="1"/>
        <v>道</v>
      </c>
      <c r="E7" s="6" t="str">
        <f t="shared" si="2"/>
        <v>道</v>
      </c>
      <c r="F7" s="6" t="str">
        <f t="shared" si="3"/>
        <v>道</v>
      </c>
      <c r="G7" s="6" t="str">
        <f t="shared" si="4"/>
        <v>道</v>
      </c>
      <c r="H7" s="6" t="str">
        <f t="shared" si="5"/>
        <v>橋</v>
      </c>
      <c r="I7" s="6" t="str">
        <f t="shared" si="6"/>
        <v>道</v>
      </c>
      <c r="J7" s="6" t="str">
        <f t="shared" si="7"/>
        <v>道</v>
      </c>
      <c r="K7" s="6" t="str">
        <f t="shared" si="8"/>
        <v>道</v>
      </c>
      <c r="L7" s="6" t="str">
        <f t="shared" si="9"/>
        <v>道</v>
      </c>
      <c r="M7" s="8" t="str">
        <f t="shared" si="10"/>
        <v>道</v>
      </c>
      <c r="N7" s="5"/>
      <c r="O7" s="12" t="str">
        <f t="shared" si="11"/>
        <v>道,道,道,道,橋,道,道,道,道,道</v>
      </c>
      <c r="P7" s="12"/>
      <c r="Q7" s="10" t="s">
        <v>1</v>
      </c>
      <c r="R7" t="s">
        <v>17</v>
      </c>
    </row>
    <row r="8" spans="1:24" s="2" customFormat="1" ht="30" customHeight="1">
      <c r="A8" s="45" t="s">
        <v>60</v>
      </c>
      <c r="B8" s="4"/>
      <c r="C8" s="32" t="str">
        <f t="shared" si="0"/>
        <v>Ｆ</v>
      </c>
      <c r="D8" s="7" t="str">
        <f t="shared" si="1"/>
        <v>平</v>
      </c>
      <c r="E8" s="6" t="str">
        <f t="shared" si="2"/>
        <v>家</v>
      </c>
      <c r="F8" s="6" t="str">
        <f t="shared" si="3"/>
        <v>家</v>
      </c>
      <c r="G8" s="6" t="str">
        <f t="shared" si="4"/>
        <v>道</v>
      </c>
      <c r="H8" s="6" t="str">
        <f t="shared" si="5"/>
        <v>川</v>
      </c>
      <c r="I8" s="6" t="str">
        <f t="shared" si="6"/>
        <v>家</v>
      </c>
      <c r="J8" s="6" t="str">
        <f t="shared" si="7"/>
        <v>家</v>
      </c>
      <c r="K8" s="6" t="str">
        <f t="shared" si="8"/>
        <v>家</v>
      </c>
      <c r="L8" s="6" t="str">
        <f t="shared" si="9"/>
        <v>家</v>
      </c>
      <c r="M8" s="8" t="str">
        <f t="shared" si="10"/>
        <v>家</v>
      </c>
      <c r="N8" s="5"/>
      <c r="O8" s="12" t="str">
        <f t="shared" si="11"/>
        <v>平,家,家,道,川,家,家,家,家,家</v>
      </c>
      <c r="P8" s="12"/>
      <c r="Q8" s="10" t="s">
        <v>7</v>
      </c>
      <c r="R8" t="s">
        <v>18</v>
      </c>
    </row>
    <row r="9" spans="1:24" s="2" customFormat="1" ht="30" customHeight="1">
      <c r="A9" s="45" t="s">
        <v>61</v>
      </c>
      <c r="B9" s="4"/>
      <c r="C9" s="32" t="str">
        <f t="shared" si="0"/>
        <v>Ｇ</v>
      </c>
      <c r="D9" s="7" t="str">
        <f t="shared" si="1"/>
        <v>平</v>
      </c>
      <c r="E9" s="6" t="str">
        <f t="shared" si="2"/>
        <v>家</v>
      </c>
      <c r="F9" s="6" t="str">
        <f t="shared" si="3"/>
        <v>家</v>
      </c>
      <c r="G9" s="6" t="str">
        <f t="shared" si="4"/>
        <v>道</v>
      </c>
      <c r="H9" s="6" t="str">
        <f t="shared" si="5"/>
        <v>川</v>
      </c>
      <c r="I9" s="6" t="str">
        <f t="shared" si="6"/>
        <v>田</v>
      </c>
      <c r="J9" s="6" t="str">
        <f t="shared" si="7"/>
        <v>田</v>
      </c>
      <c r="K9" s="6" t="str">
        <f t="shared" si="8"/>
        <v>田</v>
      </c>
      <c r="L9" s="6" t="str">
        <f t="shared" si="9"/>
        <v>田</v>
      </c>
      <c r="M9" s="8" t="str">
        <f t="shared" si="10"/>
        <v>田</v>
      </c>
      <c r="N9" s="5"/>
      <c r="O9" s="12" t="str">
        <f t="shared" si="11"/>
        <v>平,家,家,道,川,田,田,田,田,田</v>
      </c>
      <c r="P9" s="12"/>
      <c r="Q9" s="10" t="s">
        <v>8</v>
      </c>
      <c r="R9" t="s">
        <v>19</v>
      </c>
    </row>
    <row r="10" spans="1:24" s="2" customFormat="1" ht="30" customHeight="1">
      <c r="A10" s="45" t="s">
        <v>62</v>
      </c>
      <c r="B10" s="4"/>
      <c r="C10" s="32" t="str">
        <f t="shared" si="0"/>
        <v>Ｈ</v>
      </c>
      <c r="D10" s="7" t="str">
        <f t="shared" si="1"/>
        <v>平</v>
      </c>
      <c r="E10" s="6" t="str">
        <f t="shared" si="2"/>
        <v>家</v>
      </c>
      <c r="F10" s="6" t="str">
        <f t="shared" si="3"/>
        <v>家</v>
      </c>
      <c r="G10" s="6" t="str">
        <f t="shared" si="4"/>
        <v>道</v>
      </c>
      <c r="H10" s="6" t="str">
        <f t="shared" si="5"/>
        <v>川</v>
      </c>
      <c r="I10" s="6" t="str">
        <f t="shared" si="6"/>
        <v>田</v>
      </c>
      <c r="J10" s="6" t="str">
        <f t="shared" si="7"/>
        <v>田</v>
      </c>
      <c r="K10" s="6" t="str">
        <f t="shared" si="8"/>
        <v>田</v>
      </c>
      <c r="L10" s="6" t="str">
        <f t="shared" si="9"/>
        <v>田</v>
      </c>
      <c r="M10" s="8" t="str">
        <f t="shared" si="10"/>
        <v>田</v>
      </c>
      <c r="N10" s="5"/>
      <c r="O10" s="12" t="str">
        <f t="shared" si="11"/>
        <v>平,家,家,道,川,田,田,田,田,田</v>
      </c>
      <c r="P10" s="12"/>
      <c r="Q10" s="10" t="s">
        <v>9</v>
      </c>
      <c r="R10" t="s">
        <v>20</v>
      </c>
    </row>
    <row r="11" spans="1:24" s="2" customFormat="1" ht="30" customHeight="1">
      <c r="A11" s="45" t="s">
        <v>63</v>
      </c>
      <c r="B11" s="4"/>
      <c r="C11" s="32" t="str">
        <f t="shared" si="0"/>
        <v>Ｉ</v>
      </c>
      <c r="D11" s="7" t="str">
        <f t="shared" si="1"/>
        <v>家</v>
      </c>
      <c r="E11" s="6" t="str">
        <f t="shared" si="2"/>
        <v>家</v>
      </c>
      <c r="F11" s="6" t="str">
        <f t="shared" si="3"/>
        <v>道</v>
      </c>
      <c r="G11" s="6" t="str">
        <f t="shared" si="4"/>
        <v>道</v>
      </c>
      <c r="H11" s="6" t="str">
        <f t="shared" si="5"/>
        <v>川</v>
      </c>
      <c r="I11" s="6" t="str">
        <f t="shared" si="6"/>
        <v>田</v>
      </c>
      <c r="J11" s="6" t="str">
        <f t="shared" si="7"/>
        <v>田</v>
      </c>
      <c r="K11" s="6" t="str">
        <f t="shared" si="8"/>
        <v>田</v>
      </c>
      <c r="L11" s="6" t="str">
        <f t="shared" si="9"/>
        <v>田</v>
      </c>
      <c r="M11" s="8" t="str">
        <f t="shared" si="10"/>
        <v>田</v>
      </c>
      <c r="N11" s="5"/>
      <c r="O11" s="12" t="str">
        <f t="shared" si="11"/>
        <v>家,家,道,道,川,田,田,田,田,田</v>
      </c>
      <c r="P11" s="12"/>
      <c r="Q11" s="10" t="s">
        <v>10</v>
      </c>
      <c r="R11" t="s">
        <v>21</v>
      </c>
    </row>
    <row r="12" spans="1:24" s="2" customFormat="1" ht="30" customHeight="1">
      <c r="A12" s="45" t="s">
        <v>64</v>
      </c>
      <c r="B12" s="4"/>
      <c r="C12" s="32" t="str">
        <f t="shared" si="0"/>
        <v>Ｊ</v>
      </c>
      <c r="D12" s="7" t="str">
        <f t="shared" si="1"/>
        <v>道</v>
      </c>
      <c r="E12" s="6" t="str">
        <f t="shared" si="2"/>
        <v>道</v>
      </c>
      <c r="F12" s="6" t="str">
        <f t="shared" si="3"/>
        <v>道</v>
      </c>
      <c r="G12" s="6" t="str">
        <f t="shared" si="4"/>
        <v>川</v>
      </c>
      <c r="H12" s="6" t="str">
        <f t="shared" si="5"/>
        <v>川</v>
      </c>
      <c r="I12" s="6" t="str">
        <f t="shared" si="6"/>
        <v>平</v>
      </c>
      <c r="J12" s="6" t="str">
        <f t="shared" si="7"/>
        <v>森</v>
      </c>
      <c r="K12" s="6" t="str">
        <f t="shared" si="8"/>
        <v>森</v>
      </c>
      <c r="L12" s="6" t="str">
        <f t="shared" si="9"/>
        <v>田</v>
      </c>
      <c r="M12" s="8" t="str">
        <f t="shared" si="10"/>
        <v>田</v>
      </c>
      <c r="N12" s="5"/>
      <c r="O12" s="12" t="str">
        <f t="shared" si="11"/>
        <v>道,道,道,川,川,平,森,森,田,田</v>
      </c>
      <c r="P12" s="12"/>
      <c r="Q12" s="10" t="s">
        <v>0</v>
      </c>
      <c r="R12" t="s">
        <v>22</v>
      </c>
    </row>
    <row r="13" spans="1:24" s="2" customFormat="1" ht="30" customHeight="1">
      <c r="A13" s="45" t="s">
        <v>65</v>
      </c>
      <c r="B13" s="4"/>
      <c r="C13" s="32" t="str">
        <f t="shared" si="0"/>
        <v>Ｋ</v>
      </c>
      <c r="D13" s="7" t="str">
        <f t="shared" si="1"/>
        <v>森</v>
      </c>
      <c r="E13" s="6" t="str">
        <f t="shared" si="2"/>
        <v>森</v>
      </c>
      <c r="F13" s="6" t="str">
        <f t="shared" si="3"/>
        <v>道</v>
      </c>
      <c r="G13" s="6" t="str">
        <f t="shared" si="4"/>
        <v>川</v>
      </c>
      <c r="H13" s="6" t="str">
        <f t="shared" si="5"/>
        <v>平</v>
      </c>
      <c r="I13" s="6" t="str">
        <f t="shared" si="6"/>
        <v>森</v>
      </c>
      <c r="J13" s="6" t="str">
        <f t="shared" si="7"/>
        <v>森</v>
      </c>
      <c r="K13" s="6" t="str">
        <f t="shared" si="8"/>
        <v>森</v>
      </c>
      <c r="L13" s="6" t="str">
        <f t="shared" si="9"/>
        <v>田</v>
      </c>
      <c r="M13" s="8" t="str">
        <f t="shared" si="10"/>
        <v>田</v>
      </c>
      <c r="N13" s="5"/>
      <c r="O13" s="12" t="str">
        <f t="shared" si="11"/>
        <v>森,森,道,川,平,森,森,森,田,田</v>
      </c>
      <c r="P13" s="12"/>
      <c r="Q13" s="10" t="s">
        <v>12</v>
      </c>
      <c r="R13" t="s">
        <v>23</v>
      </c>
    </row>
    <row r="14" spans="1:24" s="2" customFormat="1" ht="30" customHeight="1">
      <c r="A14" s="45" t="s">
        <v>66</v>
      </c>
      <c r="B14" s="4"/>
      <c r="C14" s="32" t="str">
        <f t="shared" ref="C14:C16" si="12">MID($A14,1,1)</f>
        <v>Ｌ</v>
      </c>
      <c r="D14" s="7" t="str">
        <f t="shared" ref="D14:D16" si="13">MID($A14,2,1)</f>
        <v>森</v>
      </c>
      <c r="E14" s="6" t="str">
        <f t="shared" ref="E14:E16" si="14">MID($A14,3,1)</f>
        <v>森</v>
      </c>
      <c r="F14" s="6" t="str">
        <f t="shared" ref="F14:F16" si="15">MID($A14,4,1)</f>
        <v>道</v>
      </c>
      <c r="G14" s="6" t="str">
        <f t="shared" ref="G14:G16" si="16">MID($A14,5,1)</f>
        <v>川</v>
      </c>
      <c r="H14" s="6" t="str">
        <f t="shared" ref="H14:H16" si="17">MID($A14,6,1)</f>
        <v>平</v>
      </c>
      <c r="I14" s="6" t="str">
        <f t="shared" ref="I14:I16" si="18">MID($A14,7,1)</f>
        <v>田</v>
      </c>
      <c r="J14" s="6" t="str">
        <f t="shared" ref="J14:J16" si="19">MID($A14,8,1)</f>
        <v>田</v>
      </c>
      <c r="K14" s="6" t="str">
        <f t="shared" ref="K14:K16" si="20">MID($A14,9,1)</f>
        <v>田</v>
      </c>
      <c r="L14" s="6" t="str">
        <f t="shared" ref="L14:L16" si="21">MID($A14,10,1)</f>
        <v>田</v>
      </c>
      <c r="M14" s="8" t="str">
        <f t="shared" ref="M14:M16" si="22">MID($A14,11,1)</f>
        <v>田</v>
      </c>
      <c r="N14" s="5"/>
      <c r="O14" s="12" t="str">
        <f t="shared" si="11"/>
        <v>森,森,道,川,平,田,田,田,田,田</v>
      </c>
      <c r="P14" s="12"/>
      <c r="Q14" s="10" t="s">
        <v>48</v>
      </c>
      <c r="R14" t="s">
        <v>24</v>
      </c>
    </row>
    <row r="15" spans="1:24" s="2" customFormat="1" ht="30" customHeight="1">
      <c r="A15" s="45" t="s">
        <v>67</v>
      </c>
      <c r="B15" s="4"/>
      <c r="C15" s="32" t="str">
        <f t="shared" si="12"/>
        <v>Ｍ</v>
      </c>
      <c r="D15" s="7" t="str">
        <f t="shared" si="13"/>
        <v>平</v>
      </c>
      <c r="E15" s="6" t="str">
        <f t="shared" si="14"/>
        <v>平</v>
      </c>
      <c r="F15" s="6" t="str">
        <f t="shared" si="15"/>
        <v>道</v>
      </c>
      <c r="G15" s="6" t="str">
        <f t="shared" si="16"/>
        <v>川</v>
      </c>
      <c r="H15" s="6" t="str">
        <f t="shared" si="17"/>
        <v>平</v>
      </c>
      <c r="I15" s="6" t="str">
        <f t="shared" si="18"/>
        <v>平</v>
      </c>
      <c r="J15" s="6" t="str">
        <f t="shared" si="19"/>
        <v>平</v>
      </c>
      <c r="K15" s="6" t="str">
        <f t="shared" si="20"/>
        <v>平</v>
      </c>
      <c r="L15" s="6" t="str">
        <f t="shared" si="21"/>
        <v>平</v>
      </c>
      <c r="M15" s="8" t="str">
        <f t="shared" si="22"/>
        <v>平</v>
      </c>
      <c r="N15" s="5"/>
      <c r="O15" s="12" t="str">
        <f t="shared" si="11"/>
        <v>平,平,道,川,平,平,平,平,平,平</v>
      </c>
      <c r="P15" s="12"/>
      <c r="Q15" s="10" t="s">
        <v>11</v>
      </c>
      <c r="R15" t="s">
        <v>25</v>
      </c>
    </row>
    <row r="16" spans="1:24" s="2" customFormat="1" ht="27.6" customHeight="1">
      <c r="A16" s="45"/>
      <c r="C16" s="33" t="str">
        <f t="shared" si="12"/>
        <v/>
      </c>
      <c r="D16" s="15" t="str">
        <f t="shared" si="13"/>
        <v/>
      </c>
      <c r="E16" s="13" t="str">
        <f t="shared" si="14"/>
        <v/>
      </c>
      <c r="F16" s="13" t="str">
        <f t="shared" si="15"/>
        <v/>
      </c>
      <c r="G16" s="13" t="str">
        <f t="shared" si="16"/>
        <v/>
      </c>
      <c r="H16" s="13" t="str">
        <f t="shared" si="17"/>
        <v/>
      </c>
      <c r="I16" s="13" t="str">
        <f t="shared" si="18"/>
        <v/>
      </c>
      <c r="J16" s="13" t="str">
        <f t="shared" si="19"/>
        <v/>
      </c>
      <c r="K16" s="13" t="str">
        <f t="shared" si="20"/>
        <v/>
      </c>
      <c r="L16" s="13" t="str">
        <f t="shared" si="21"/>
        <v/>
      </c>
      <c r="M16" s="14" t="str">
        <f t="shared" si="22"/>
        <v/>
      </c>
      <c r="O16" s="12" t="str">
        <f t="shared" si="11"/>
        <v/>
      </c>
      <c r="P16" s="12"/>
      <c r="Q16" s="42" t="s">
        <v>49</v>
      </c>
      <c r="R16" s="2" t="s">
        <v>26</v>
      </c>
    </row>
    <row r="17" spans="1:18" s="2" customFormat="1" ht="27.6" customHeight="1">
      <c r="A17" s="23"/>
      <c r="C17" s="33" t="str">
        <f t="shared" ref="C17:C25" si="23">MID($A17,1,1)</f>
        <v/>
      </c>
      <c r="D17" s="15" t="str">
        <f t="shared" ref="D17:D25" si="24">MID($A17,2,1)</f>
        <v/>
      </c>
      <c r="E17" s="13" t="str">
        <f t="shared" ref="E17:E25" si="25">MID($A17,3,1)</f>
        <v/>
      </c>
      <c r="F17" s="13" t="str">
        <f t="shared" ref="F17:F25" si="26">MID($A17,4,1)</f>
        <v/>
      </c>
      <c r="G17" s="13" t="str">
        <f t="shared" ref="G17:G25" si="27">MID($A17,5,1)</f>
        <v/>
      </c>
      <c r="H17" s="13" t="str">
        <f t="shared" ref="H17:H25" si="28">MID($A17,6,1)</f>
        <v/>
      </c>
      <c r="I17" s="13" t="str">
        <f t="shared" ref="I17:I25" si="29">MID($A17,7,1)</f>
        <v/>
      </c>
      <c r="J17" s="13" t="str">
        <f t="shared" ref="J17:J25" si="30">MID($A17,8,1)</f>
        <v/>
      </c>
      <c r="K17" s="13" t="str">
        <f t="shared" ref="K17:K25" si="31">MID($A17,9,1)</f>
        <v/>
      </c>
      <c r="L17" s="13" t="str">
        <f t="shared" ref="L17:L25" si="32">MID($A17,10,1)</f>
        <v/>
      </c>
      <c r="M17" s="14" t="str">
        <f t="shared" ref="M17:M25" si="33">MID($A17,11,1)</f>
        <v/>
      </c>
      <c r="O17" s="12" t="str">
        <f t="shared" si="11"/>
        <v/>
      </c>
      <c r="P17" s="12"/>
      <c r="Q17" s="10" t="s">
        <v>50</v>
      </c>
      <c r="R17" s="2" t="s">
        <v>27</v>
      </c>
    </row>
    <row r="18" spans="1:18" s="2" customFormat="1" ht="27.6" customHeight="1">
      <c r="A18" s="23"/>
      <c r="C18" s="33" t="str">
        <f t="shared" si="23"/>
        <v/>
      </c>
      <c r="D18" s="15" t="str">
        <f t="shared" si="24"/>
        <v/>
      </c>
      <c r="E18" s="13" t="str">
        <f t="shared" si="25"/>
        <v/>
      </c>
      <c r="F18" s="13" t="str">
        <f t="shared" si="26"/>
        <v/>
      </c>
      <c r="G18" s="13" t="str">
        <f t="shared" si="27"/>
        <v/>
      </c>
      <c r="H18" s="13" t="str">
        <f t="shared" si="28"/>
        <v/>
      </c>
      <c r="I18" s="13" t="str">
        <f t="shared" si="29"/>
        <v/>
      </c>
      <c r="J18" s="13" t="str">
        <f t="shared" si="30"/>
        <v/>
      </c>
      <c r="K18" s="13" t="str">
        <f t="shared" si="31"/>
        <v/>
      </c>
      <c r="L18" s="13" t="str">
        <f t="shared" si="32"/>
        <v/>
      </c>
      <c r="M18" s="14" t="str">
        <f t="shared" si="33"/>
        <v/>
      </c>
      <c r="O18" s="12" t="str">
        <f t="shared" si="11"/>
        <v/>
      </c>
      <c r="P18" s="12"/>
      <c r="Q18" s="10" t="s">
        <v>28</v>
      </c>
      <c r="R18" s="2" t="s">
        <v>29</v>
      </c>
    </row>
    <row r="19" spans="1:18" s="2" customFormat="1" ht="27.6" customHeight="1">
      <c r="A19" s="41"/>
      <c r="C19" s="33" t="str">
        <f t="shared" si="23"/>
        <v/>
      </c>
      <c r="D19" s="15" t="str">
        <f t="shared" si="24"/>
        <v/>
      </c>
      <c r="E19" s="13" t="str">
        <f t="shared" si="25"/>
        <v/>
      </c>
      <c r="F19" s="13" t="str">
        <f t="shared" si="26"/>
        <v/>
      </c>
      <c r="G19" s="13" t="str">
        <f t="shared" si="27"/>
        <v/>
      </c>
      <c r="H19" s="13" t="str">
        <f t="shared" si="28"/>
        <v/>
      </c>
      <c r="I19" s="13" t="str">
        <f t="shared" si="29"/>
        <v/>
      </c>
      <c r="J19" s="13" t="str">
        <f t="shared" si="30"/>
        <v/>
      </c>
      <c r="K19" s="13" t="str">
        <f t="shared" si="31"/>
        <v/>
      </c>
      <c r="L19" s="13" t="str">
        <f t="shared" si="32"/>
        <v/>
      </c>
      <c r="M19" s="14" t="str">
        <f t="shared" si="33"/>
        <v/>
      </c>
      <c r="O19" s="12" t="str">
        <f t="shared" si="11"/>
        <v/>
      </c>
      <c r="P19" s="12"/>
      <c r="Q19" s="10" t="s">
        <v>30</v>
      </c>
      <c r="R19" s="2" t="s">
        <v>31</v>
      </c>
    </row>
    <row r="20" spans="1:18" s="2" customFormat="1" ht="27.6" customHeight="1">
      <c r="A20" s="23"/>
      <c r="C20" s="33" t="str">
        <f t="shared" si="23"/>
        <v/>
      </c>
      <c r="D20" s="15" t="str">
        <f t="shared" si="24"/>
        <v/>
      </c>
      <c r="E20" s="13" t="str">
        <f t="shared" si="25"/>
        <v/>
      </c>
      <c r="F20" s="13" t="str">
        <f t="shared" si="26"/>
        <v/>
      </c>
      <c r="G20" s="13" t="str">
        <f t="shared" si="27"/>
        <v/>
      </c>
      <c r="H20" s="13" t="str">
        <f t="shared" si="28"/>
        <v/>
      </c>
      <c r="I20" s="13" t="str">
        <f t="shared" si="29"/>
        <v/>
      </c>
      <c r="J20" s="13" t="str">
        <f t="shared" si="30"/>
        <v/>
      </c>
      <c r="K20" s="13" t="str">
        <f t="shared" si="31"/>
        <v/>
      </c>
      <c r="L20" s="13" t="str">
        <f t="shared" si="32"/>
        <v/>
      </c>
      <c r="M20" s="14" t="str">
        <f t="shared" si="33"/>
        <v/>
      </c>
      <c r="O20" s="12" t="str">
        <f t="shared" si="11"/>
        <v/>
      </c>
      <c r="P20" s="12"/>
      <c r="Q20" s="10" t="s">
        <v>32</v>
      </c>
      <c r="R20" s="2" t="s">
        <v>33</v>
      </c>
    </row>
    <row r="21" spans="1:18" s="2" customFormat="1" ht="27.6" customHeight="1">
      <c r="A21" s="23"/>
      <c r="C21" s="33" t="str">
        <f t="shared" si="23"/>
        <v/>
      </c>
      <c r="D21" s="15" t="str">
        <f t="shared" si="24"/>
        <v/>
      </c>
      <c r="E21" s="13" t="str">
        <f t="shared" si="25"/>
        <v/>
      </c>
      <c r="F21" s="13" t="str">
        <f t="shared" si="26"/>
        <v/>
      </c>
      <c r="G21" s="13" t="str">
        <f t="shared" si="27"/>
        <v/>
      </c>
      <c r="H21" s="13" t="str">
        <f t="shared" si="28"/>
        <v/>
      </c>
      <c r="I21" s="13" t="str">
        <f t="shared" si="29"/>
        <v/>
      </c>
      <c r="J21" s="13" t="str">
        <f t="shared" si="30"/>
        <v/>
      </c>
      <c r="K21" s="13" t="str">
        <f t="shared" si="31"/>
        <v/>
      </c>
      <c r="L21" s="13" t="str">
        <f t="shared" si="32"/>
        <v/>
      </c>
      <c r="M21" s="14" t="str">
        <f t="shared" si="33"/>
        <v/>
      </c>
      <c r="O21" s="12" t="str">
        <f t="shared" si="11"/>
        <v/>
      </c>
      <c r="P21" s="12"/>
      <c r="Q21" s="10" t="s">
        <v>34</v>
      </c>
      <c r="R21" s="2" t="s">
        <v>37</v>
      </c>
    </row>
    <row r="22" spans="1:18" s="2" customFormat="1" ht="27.6" customHeight="1">
      <c r="A22" s="23"/>
      <c r="C22" s="33" t="str">
        <f t="shared" si="23"/>
        <v/>
      </c>
      <c r="D22" s="15" t="str">
        <f t="shared" si="24"/>
        <v/>
      </c>
      <c r="E22" s="13" t="str">
        <f t="shared" si="25"/>
        <v/>
      </c>
      <c r="F22" s="13" t="str">
        <f t="shared" si="26"/>
        <v/>
      </c>
      <c r="G22" s="13" t="str">
        <f t="shared" si="27"/>
        <v/>
      </c>
      <c r="H22" s="13" t="str">
        <f t="shared" si="28"/>
        <v/>
      </c>
      <c r="I22" s="13" t="str">
        <f t="shared" si="29"/>
        <v/>
      </c>
      <c r="J22" s="13" t="str">
        <f t="shared" si="30"/>
        <v/>
      </c>
      <c r="K22" s="13" t="str">
        <f t="shared" si="31"/>
        <v/>
      </c>
      <c r="L22" s="13" t="str">
        <f t="shared" si="32"/>
        <v/>
      </c>
      <c r="M22" s="14" t="str">
        <f t="shared" si="33"/>
        <v/>
      </c>
      <c r="O22" s="12" t="str">
        <f t="shared" si="11"/>
        <v/>
      </c>
      <c r="P22" s="12"/>
      <c r="Q22" s="10" t="s">
        <v>35</v>
      </c>
      <c r="R22" s="2" t="s">
        <v>36</v>
      </c>
    </row>
    <row r="23" spans="1:18" s="2" customFormat="1" ht="27.6" customHeight="1">
      <c r="A23" s="23"/>
      <c r="C23" s="33" t="str">
        <f t="shared" si="23"/>
        <v/>
      </c>
      <c r="D23" s="15" t="str">
        <f t="shared" si="24"/>
        <v/>
      </c>
      <c r="E23" s="13" t="str">
        <f t="shared" si="25"/>
        <v/>
      </c>
      <c r="F23" s="13" t="str">
        <f t="shared" si="26"/>
        <v/>
      </c>
      <c r="G23" s="13" t="str">
        <f t="shared" si="27"/>
        <v/>
      </c>
      <c r="H23" s="13" t="str">
        <f t="shared" si="28"/>
        <v/>
      </c>
      <c r="I23" s="13" t="str">
        <f t="shared" si="29"/>
        <v/>
      </c>
      <c r="J23" s="13" t="str">
        <f t="shared" si="30"/>
        <v/>
      </c>
      <c r="K23" s="13" t="str">
        <f t="shared" si="31"/>
        <v/>
      </c>
      <c r="L23" s="13" t="str">
        <f t="shared" si="32"/>
        <v/>
      </c>
      <c r="M23" s="14" t="str">
        <f t="shared" si="33"/>
        <v/>
      </c>
      <c r="O23" s="12" t="str">
        <f t="shared" si="11"/>
        <v/>
      </c>
      <c r="P23" s="12"/>
      <c r="Q23" s="10" t="s">
        <v>39</v>
      </c>
      <c r="R23" t="s">
        <v>38</v>
      </c>
    </row>
    <row r="24" spans="1:18" s="2" customFormat="1" ht="27.6" customHeight="1">
      <c r="A24" s="23"/>
      <c r="C24" s="33" t="str">
        <f t="shared" si="23"/>
        <v/>
      </c>
      <c r="D24" s="15" t="str">
        <f t="shared" si="24"/>
        <v/>
      </c>
      <c r="E24" s="13" t="str">
        <f t="shared" si="25"/>
        <v/>
      </c>
      <c r="F24" s="13" t="str">
        <f t="shared" si="26"/>
        <v/>
      </c>
      <c r="G24" s="13" t="str">
        <f t="shared" si="27"/>
        <v/>
      </c>
      <c r="H24" s="13" t="str">
        <f t="shared" si="28"/>
        <v/>
      </c>
      <c r="I24" s="13" t="str">
        <f t="shared" si="29"/>
        <v/>
      </c>
      <c r="J24" s="13" t="str">
        <f t="shared" si="30"/>
        <v/>
      </c>
      <c r="K24" s="13" t="str">
        <f t="shared" si="31"/>
        <v/>
      </c>
      <c r="L24" s="13" t="str">
        <f t="shared" si="32"/>
        <v/>
      </c>
      <c r="M24" s="14" t="str">
        <f t="shared" si="33"/>
        <v/>
      </c>
      <c r="O24" s="12" t="str">
        <f t="shared" si="11"/>
        <v/>
      </c>
      <c r="P24" s="12"/>
      <c r="Q24" s="43" t="s">
        <v>51</v>
      </c>
      <c r="R24" s="2" t="s">
        <v>46</v>
      </c>
    </row>
    <row r="25" spans="1:18" s="2" customFormat="1" ht="27.6" customHeight="1">
      <c r="A25" s="23"/>
      <c r="C25" s="33" t="str">
        <f t="shared" si="23"/>
        <v/>
      </c>
      <c r="D25" s="15" t="str">
        <f t="shared" si="24"/>
        <v/>
      </c>
      <c r="E25" s="13" t="str">
        <f t="shared" si="25"/>
        <v/>
      </c>
      <c r="F25" s="13" t="str">
        <f t="shared" si="26"/>
        <v/>
      </c>
      <c r="G25" s="13" t="str">
        <f t="shared" si="27"/>
        <v/>
      </c>
      <c r="H25" s="13" t="str">
        <f t="shared" si="28"/>
        <v/>
      </c>
      <c r="I25" s="13" t="str">
        <f t="shared" si="29"/>
        <v/>
      </c>
      <c r="J25" s="13" t="str">
        <f t="shared" si="30"/>
        <v/>
      </c>
      <c r="K25" s="13" t="str">
        <f t="shared" si="31"/>
        <v/>
      </c>
      <c r="L25" s="13" t="str">
        <f t="shared" si="32"/>
        <v/>
      </c>
      <c r="M25" s="14" t="str">
        <f t="shared" si="33"/>
        <v/>
      </c>
      <c r="O25" s="12" t="str">
        <f t="shared" si="11"/>
        <v/>
      </c>
      <c r="P25" s="12"/>
      <c r="Q25" s="44" t="s">
        <v>52</v>
      </c>
      <c r="R25" s="2" t="s">
        <v>47</v>
      </c>
    </row>
    <row r="26" spans="1:18" s="2" customFormat="1" ht="27.6" customHeight="1">
      <c r="A26" s="23"/>
      <c r="C26" s="33" t="str">
        <f t="shared" ref="C26:C28" si="34">MID($A26,1,1)</f>
        <v/>
      </c>
      <c r="D26" s="15" t="str">
        <f t="shared" ref="D26:D28" si="35">MID($A26,2,1)</f>
        <v/>
      </c>
      <c r="E26" s="13" t="str">
        <f t="shared" ref="E26:E28" si="36">MID($A26,3,1)</f>
        <v/>
      </c>
      <c r="F26" s="13" t="str">
        <f t="shared" ref="F26:F28" si="37">MID($A26,4,1)</f>
        <v/>
      </c>
      <c r="G26" s="13" t="str">
        <f t="shared" ref="G26:G28" si="38">MID($A26,5,1)</f>
        <v/>
      </c>
      <c r="H26" s="13" t="str">
        <f t="shared" ref="H26:H28" si="39">MID($A26,6,1)</f>
        <v/>
      </c>
      <c r="I26" s="13" t="str">
        <f t="shared" ref="I26:I28" si="40">MID($A26,7,1)</f>
        <v/>
      </c>
      <c r="J26" s="13" t="str">
        <f t="shared" ref="J26:J28" si="41">MID($A26,8,1)</f>
        <v/>
      </c>
      <c r="K26" s="13" t="str">
        <f t="shared" ref="K26:K28" si="42">MID($A26,9,1)</f>
        <v/>
      </c>
      <c r="L26" s="13" t="str">
        <f t="shared" ref="L26:L28" si="43">MID($A26,10,1)</f>
        <v/>
      </c>
      <c r="M26" s="14" t="str">
        <f t="shared" ref="M26:M28" si="44">MID($A26,11,1)</f>
        <v/>
      </c>
      <c r="O26" s="12" t="str">
        <f t="shared" si="11"/>
        <v/>
      </c>
      <c r="P26" s="12"/>
      <c r="Q26" s="10" t="s">
        <v>53</v>
      </c>
      <c r="R26" s="2" t="s">
        <v>54</v>
      </c>
    </row>
    <row r="27" spans="1:18" s="2" customFormat="1" ht="27.6" customHeight="1">
      <c r="A27" s="23"/>
      <c r="C27" s="33" t="str">
        <f t="shared" si="34"/>
        <v/>
      </c>
      <c r="D27" s="15" t="str">
        <f t="shared" si="35"/>
        <v/>
      </c>
      <c r="E27" s="13" t="str">
        <f t="shared" si="36"/>
        <v/>
      </c>
      <c r="F27" s="13" t="str">
        <f t="shared" si="37"/>
        <v/>
      </c>
      <c r="G27" s="13" t="str">
        <f t="shared" si="38"/>
        <v/>
      </c>
      <c r="H27" s="13" t="str">
        <f t="shared" si="39"/>
        <v/>
      </c>
      <c r="I27" s="13" t="str">
        <f t="shared" si="40"/>
        <v/>
      </c>
      <c r="J27" s="13" t="str">
        <f t="shared" si="41"/>
        <v/>
      </c>
      <c r="K27" s="13" t="str">
        <f t="shared" si="42"/>
        <v/>
      </c>
      <c r="L27" s="13" t="str">
        <f t="shared" si="43"/>
        <v/>
      </c>
      <c r="M27" s="14" t="str">
        <f t="shared" si="44"/>
        <v/>
      </c>
      <c r="O27" s="12" t="str">
        <f t="shared" si="11"/>
        <v/>
      </c>
      <c r="P27" s="12"/>
      <c r="Q27" s="10"/>
    </row>
    <row r="28" spans="1:18" s="2" customFormat="1" ht="27.6" customHeight="1" thickBot="1">
      <c r="A28" s="23"/>
      <c r="C28" s="34" t="str">
        <f t="shared" si="34"/>
        <v/>
      </c>
      <c r="D28" s="18" t="str">
        <f t="shared" si="35"/>
        <v/>
      </c>
      <c r="E28" s="16" t="str">
        <f t="shared" si="36"/>
        <v/>
      </c>
      <c r="F28" s="16" t="str">
        <f t="shared" si="37"/>
        <v/>
      </c>
      <c r="G28" s="16" t="str">
        <f t="shared" si="38"/>
        <v/>
      </c>
      <c r="H28" s="16" t="str">
        <f t="shared" si="39"/>
        <v/>
      </c>
      <c r="I28" s="16" t="str">
        <f t="shared" si="40"/>
        <v/>
      </c>
      <c r="J28" s="16" t="str">
        <f t="shared" si="41"/>
        <v/>
      </c>
      <c r="K28" s="16" t="str">
        <f t="shared" si="42"/>
        <v/>
      </c>
      <c r="L28" s="16" t="str">
        <f t="shared" si="43"/>
        <v/>
      </c>
      <c r="M28" s="17" t="str">
        <f t="shared" si="44"/>
        <v/>
      </c>
      <c r="O28" s="12" t="str">
        <f t="shared" si="11"/>
        <v/>
      </c>
      <c r="Q28" s="10"/>
    </row>
    <row r="29" spans="1:18" s="2" customFormat="1" ht="24" customHeight="1">
      <c r="A29" s="24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"/>
      <c r="Q29" s="10"/>
    </row>
    <row r="30" spans="1:18" s="2" customFormat="1" ht="24" customHeight="1">
      <c r="A30" s="2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1"/>
      <c r="Q30" s="10"/>
    </row>
    <row r="31" spans="1:18" s="2" customFormat="1" ht="24" customHeight="1">
      <c r="A31" s="2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1"/>
      <c r="Q31" s="10"/>
    </row>
    <row r="32" spans="1:18" s="2" customFormat="1" ht="24" customHeight="1">
      <c r="A32" s="24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1"/>
      <c r="Q32" s="10"/>
    </row>
    <row r="33" spans="1:17" s="2" customFormat="1" ht="24" customHeight="1">
      <c r="A33" s="2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1"/>
      <c r="Q33" s="10"/>
    </row>
    <row r="34" spans="1:17" s="2" customFormat="1" ht="24" customHeight="1">
      <c r="A34" s="24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1"/>
      <c r="Q34" s="10"/>
    </row>
    <row r="35" spans="1:17" s="2" customFormat="1" ht="24" customHeight="1">
      <c r="A35" s="24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Q35" s="10"/>
    </row>
    <row r="36" spans="1:17" s="2" customFormat="1" ht="24" customHeight="1">
      <c r="A36" s="24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Q36" s="10"/>
    </row>
    <row r="37" spans="1:17" s="2" customFormat="1" ht="24" customHeight="1">
      <c r="A37" s="24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Q37" s="10"/>
    </row>
    <row r="38" spans="1:17" s="2" customFormat="1" ht="24" customHeight="1">
      <c r="A38" s="24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Q38" s="10"/>
    </row>
    <row r="39" spans="1:17" s="2" customFormat="1" ht="24" customHeight="1">
      <c r="A39" s="24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Q39" s="10"/>
    </row>
    <row r="40" spans="1:17" s="2" customFormat="1" ht="24" customHeight="1">
      <c r="A40" s="24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Q40" s="10"/>
    </row>
    <row r="41" spans="1:17" s="2" customFormat="1" ht="24" customHeight="1">
      <c r="A41" s="24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Q41" s="10"/>
    </row>
    <row r="42" spans="1:17" s="2" customFormat="1" ht="24" customHeight="1">
      <c r="A42" s="2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Q42" s="10"/>
    </row>
    <row r="43" spans="1:17" s="2" customFormat="1" ht="24" customHeight="1">
      <c r="A43" s="24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Q43" s="10"/>
    </row>
    <row r="44" spans="1:17" s="2" customFormat="1" ht="24" customHeight="1">
      <c r="A44" s="2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Q44" s="10"/>
    </row>
    <row r="45" spans="1:17" s="2" customFormat="1" ht="24" customHeight="1">
      <c r="A45" s="24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Q45" s="10"/>
    </row>
    <row r="46" spans="1:17" s="2" customFormat="1" ht="24" customHeight="1">
      <c r="A46" s="24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Q46" s="10"/>
    </row>
    <row r="47" spans="1:17" s="2" customFormat="1" ht="24" customHeight="1">
      <c r="A47" s="24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Q47" s="10"/>
    </row>
    <row r="48" spans="1:17" s="2" customFormat="1" ht="24" customHeight="1">
      <c r="A48" s="24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Q48" s="10"/>
    </row>
    <row r="49" spans="1:17" s="2" customFormat="1" ht="24" customHeight="1">
      <c r="A49" s="24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Q49" s="10"/>
    </row>
    <row r="50" spans="1:17" s="2" customFormat="1" ht="24" customHeight="1">
      <c r="A50" s="24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Q50" s="10"/>
    </row>
    <row r="51" spans="1:17" s="2" customFormat="1" ht="24" customHeight="1">
      <c r="A51" s="24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Q51" s="10"/>
    </row>
    <row r="52" spans="1:17" s="2" customFormat="1" ht="24" customHeight="1">
      <c r="A52" s="24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Q52" s="10"/>
    </row>
    <row r="53" spans="1:17" s="2" customFormat="1" ht="24" customHeight="1">
      <c r="A53" s="2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Q53" s="10"/>
    </row>
    <row r="54" spans="1:17" s="2" customFormat="1" ht="24" customHeight="1">
      <c r="A54" s="25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Q54" s="10"/>
    </row>
    <row r="55" spans="1:17" s="2" customFormat="1" ht="24" customHeight="1">
      <c r="A55" s="25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Q55" s="10"/>
    </row>
    <row r="56" spans="1:17" s="2" customFormat="1" ht="24" customHeight="1">
      <c r="A56" s="2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Q56" s="10"/>
    </row>
    <row r="57" spans="1:17" s="2" customFormat="1" ht="24" customHeight="1">
      <c r="A57" s="25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Q57" s="10"/>
    </row>
    <row r="58" spans="1:17" s="2" customFormat="1" ht="24" customHeight="1">
      <c r="A58" s="24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Q58" s="10"/>
    </row>
    <row r="59" spans="1:17" s="2" customFormat="1" ht="24" customHeight="1">
      <c r="A59" s="24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Q59" s="10"/>
    </row>
    <row r="60" spans="1:17" s="2" customFormat="1" ht="24" customHeight="1">
      <c r="A60" s="24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Q60" s="10"/>
    </row>
    <row r="61" spans="1:17" s="2" customFormat="1" ht="24" customHeight="1">
      <c r="A61" s="24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Q61" s="10"/>
    </row>
    <row r="62" spans="1:17" s="2" customFormat="1" ht="24" customHeight="1">
      <c r="A62" s="24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Q62" s="10"/>
    </row>
    <row r="63" spans="1:17" s="2" customFormat="1" ht="24" customHeight="1">
      <c r="A63" s="2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Q63" s="10"/>
    </row>
    <row r="64" spans="1:17" s="2" customFormat="1" ht="24" customHeight="1">
      <c r="A64" s="2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Q64" s="10"/>
    </row>
    <row r="65" spans="1:17" s="2" customFormat="1" ht="24" customHeight="1">
      <c r="A65" s="24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Q65" s="10"/>
    </row>
    <row r="66" spans="1:17" s="2" customFormat="1" ht="24" customHeight="1">
      <c r="A66" s="2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Q66" s="10"/>
    </row>
    <row r="67" spans="1:17" s="2" customFormat="1" ht="24" customHeight="1">
      <c r="A67" s="24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Q67" s="10"/>
    </row>
    <row r="68" spans="1:17" s="2" customFormat="1" ht="24" customHeight="1">
      <c r="A68" s="24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Q68" s="10"/>
    </row>
    <row r="69" spans="1:17" s="2" customFormat="1" ht="24" customHeight="1">
      <c r="A69" s="24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Q69" s="10"/>
    </row>
    <row r="70" spans="1:17" s="2" customFormat="1" ht="24" customHeight="1">
      <c r="A70" s="24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Q70" s="10"/>
    </row>
    <row r="71" spans="1:17" s="2" customFormat="1" ht="24" customHeight="1">
      <c r="A71" s="24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Q71" s="10"/>
    </row>
    <row r="72" spans="1:17" s="2" customFormat="1" ht="24" customHeight="1">
      <c r="A72" s="24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Q72" s="10"/>
    </row>
    <row r="73" spans="1:17" s="2" customFormat="1" ht="24" customHeight="1">
      <c r="A73" s="24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Q73" s="10"/>
    </row>
    <row r="74" spans="1:17" s="2" customFormat="1" ht="24" customHeight="1">
      <c r="A74" s="24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Q74" s="10"/>
    </row>
    <row r="75" spans="1:17" s="2" customFormat="1" ht="24" customHeight="1">
      <c r="A75" s="24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Q75" s="10"/>
    </row>
    <row r="76" spans="1:17" s="2" customFormat="1" ht="24" customHeight="1">
      <c r="A76" s="24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Q76" s="10"/>
    </row>
    <row r="77" spans="1:17" s="2" customFormat="1" ht="24" customHeight="1">
      <c r="A77" s="24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Q77" s="10"/>
    </row>
    <row r="78" spans="1:17" s="2" customFormat="1" ht="24" customHeight="1">
      <c r="A78" s="24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Q78" s="10"/>
    </row>
    <row r="79" spans="1:17" s="2" customFormat="1" ht="24" customHeight="1">
      <c r="A79" s="24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Q79" s="10"/>
    </row>
    <row r="80" spans="1:17" s="2" customFormat="1" ht="24" customHeight="1">
      <c r="A80" s="24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Q80" s="10"/>
    </row>
    <row r="81" spans="1:17" s="2" customFormat="1" ht="24" customHeight="1">
      <c r="A81" s="24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Q81" s="10"/>
    </row>
    <row r="82" spans="1:17" s="2" customFormat="1" ht="24" customHeight="1">
      <c r="A82" s="24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Q82" s="10"/>
    </row>
    <row r="83" spans="1:17" s="2" customFormat="1" ht="24" customHeight="1">
      <c r="A83" s="24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Q83" s="10"/>
    </row>
    <row r="84" spans="1:17" s="2" customFormat="1" ht="24" customHeight="1">
      <c r="A84" s="24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Q84" s="10"/>
    </row>
    <row r="85" spans="1:17" s="2" customFormat="1" ht="24" customHeight="1">
      <c r="A85" s="24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Q85" s="10"/>
    </row>
    <row r="86" spans="1:17" s="2" customFormat="1" ht="24" customHeight="1">
      <c r="A86" s="24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Q86" s="10"/>
    </row>
    <row r="87" spans="1:17" s="2" customFormat="1" ht="24" customHeight="1">
      <c r="A87" s="24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Q87" s="10"/>
    </row>
    <row r="88" spans="1:17" s="2" customFormat="1" ht="24" customHeight="1">
      <c r="A88" s="24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Q88" s="10"/>
    </row>
    <row r="89" spans="1:17" s="2" customFormat="1" ht="24" customHeight="1">
      <c r="A89" s="24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Q89" s="10"/>
    </row>
    <row r="90" spans="1:17" s="2" customFormat="1" ht="24" customHeight="1">
      <c r="A90" s="24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Q90" s="10"/>
    </row>
    <row r="91" spans="1:17" s="2" customFormat="1" ht="24" customHeight="1">
      <c r="A91" s="24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Q91" s="10"/>
    </row>
    <row r="92" spans="1:17" s="2" customFormat="1" ht="24" customHeight="1">
      <c r="A92" s="24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Q92" s="10"/>
    </row>
    <row r="93" spans="1:17" s="2" customFormat="1" ht="24" customHeight="1">
      <c r="A93" s="24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Q93" s="10"/>
    </row>
    <row r="94" spans="1:17" s="2" customFormat="1" ht="24" customHeight="1">
      <c r="A94" s="24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Q94" s="10"/>
    </row>
    <row r="95" spans="1:17" s="2" customFormat="1" ht="24" customHeight="1">
      <c r="A95" s="24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Q95" s="10"/>
    </row>
    <row r="96" spans="1:17" s="2" customFormat="1" ht="24" customHeight="1">
      <c r="A96" s="24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Q96" s="10"/>
    </row>
    <row r="97" spans="1:17" s="2" customFormat="1" ht="24" customHeight="1">
      <c r="A97" s="24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Q97" s="10"/>
    </row>
    <row r="98" spans="1:17" s="2" customFormat="1" ht="24" customHeight="1">
      <c r="A98" s="24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Q98" s="10"/>
    </row>
    <row r="99" spans="1:17" s="2" customFormat="1" ht="24" customHeight="1">
      <c r="A99" s="2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Q99" s="10"/>
    </row>
    <row r="100" spans="1:17" s="2" customFormat="1" ht="24" customHeight="1">
      <c r="A100" s="2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Q100" s="10"/>
    </row>
    <row r="101" spans="1:17" s="2" customFormat="1" ht="24" customHeight="1">
      <c r="A101" s="2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Q101" s="10"/>
    </row>
    <row r="102" spans="1:17" s="2" customFormat="1" ht="24" customHeight="1">
      <c r="A102" s="2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Q102" s="10"/>
    </row>
    <row r="103" spans="1:17" s="2" customFormat="1" ht="24" customHeight="1">
      <c r="A103" s="2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Q103" s="10"/>
    </row>
    <row r="104" spans="1:17" s="2" customFormat="1" ht="24" customHeight="1">
      <c r="A104" s="2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Q104" s="10"/>
    </row>
    <row r="105" spans="1:17" s="2" customFormat="1" ht="24" customHeight="1">
      <c r="A105" s="2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Q105" s="10"/>
    </row>
    <row r="106" spans="1:17" s="2" customFormat="1" ht="24" customHeight="1">
      <c r="A106" s="24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Q106" s="10"/>
    </row>
    <row r="107" spans="1:17" s="2" customFormat="1" ht="24" customHeight="1">
      <c r="A107" s="24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Q107" s="10"/>
    </row>
    <row r="108" spans="1:17" s="2" customFormat="1" ht="24" customHeight="1">
      <c r="A108" s="24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Q108" s="10"/>
    </row>
    <row r="109" spans="1:17" s="2" customFormat="1" ht="24" customHeight="1">
      <c r="A109" s="24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Q109" s="10"/>
    </row>
    <row r="110" spans="1:17" s="2" customFormat="1" ht="24" customHeight="1">
      <c r="A110" s="24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Q110" s="10"/>
    </row>
    <row r="111" spans="1:17" s="2" customFormat="1" ht="24" customHeight="1">
      <c r="A111" s="24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Q111" s="10"/>
    </row>
    <row r="112" spans="1:17" s="2" customFormat="1" ht="24" customHeight="1">
      <c r="A112" s="24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Q112" s="10"/>
    </row>
    <row r="113" spans="1:17" s="2" customFormat="1" ht="24" customHeight="1">
      <c r="A113" s="24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Q113" s="10"/>
    </row>
    <row r="114" spans="1:17" s="2" customFormat="1" ht="24" customHeight="1">
      <c r="A114" s="24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Q114" s="10"/>
    </row>
    <row r="115" spans="1:17" s="2" customFormat="1" ht="24" customHeight="1">
      <c r="A115" s="24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Q115" s="10"/>
    </row>
    <row r="116" spans="1:17" s="2" customFormat="1" ht="24" customHeight="1">
      <c r="A116" s="24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Q116" s="10"/>
    </row>
    <row r="117" spans="1:17" s="2" customFormat="1" ht="24" customHeight="1">
      <c r="A117" s="24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Q117" s="10"/>
    </row>
    <row r="118" spans="1:17" s="2" customFormat="1" ht="24" customHeight="1">
      <c r="A118" s="24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Q118" s="10"/>
    </row>
    <row r="119" spans="1:17" s="2" customFormat="1" ht="24" customHeight="1">
      <c r="A119" s="24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Q119" s="10"/>
    </row>
    <row r="120" spans="1:17" s="2" customFormat="1" ht="24" customHeight="1">
      <c r="A120" s="24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Q120" s="10"/>
    </row>
    <row r="121" spans="1:17" s="2" customFormat="1" ht="24" customHeight="1">
      <c r="A121" s="24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Q121" s="10"/>
    </row>
    <row r="122" spans="1:17" s="2" customFormat="1" ht="24" customHeight="1">
      <c r="A122" s="24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Q122" s="10"/>
    </row>
    <row r="123" spans="1:17" s="2" customFormat="1" ht="24" customHeight="1">
      <c r="A123" s="24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Q123" s="10"/>
    </row>
    <row r="124" spans="1:17" s="2" customFormat="1" ht="24" customHeight="1">
      <c r="A124" s="24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Q124" s="10"/>
    </row>
    <row r="125" spans="1:17" s="2" customFormat="1" ht="24" customHeight="1">
      <c r="A125" s="24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Q125" s="10"/>
    </row>
    <row r="126" spans="1:17" s="2" customFormat="1" ht="24" customHeight="1">
      <c r="A126" s="24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Q126" s="10"/>
    </row>
    <row r="127" spans="1:17" s="2" customFormat="1" ht="24" customHeight="1">
      <c r="A127" s="24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Q127" s="10"/>
    </row>
    <row r="128" spans="1:17" s="2" customFormat="1" ht="24" customHeight="1">
      <c r="A128" s="24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Q128" s="10"/>
    </row>
    <row r="129" spans="1:17" s="2" customFormat="1" ht="24" customHeight="1">
      <c r="A129" s="24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Q129" s="10"/>
    </row>
    <row r="130" spans="1:17" s="2" customFormat="1" ht="24" customHeight="1">
      <c r="A130" s="24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Q130" s="10"/>
    </row>
    <row r="131" spans="1:17" s="2" customFormat="1" ht="24" customHeight="1">
      <c r="A131" s="24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Q131" s="10"/>
    </row>
    <row r="132" spans="1:17" s="2" customFormat="1" ht="24" customHeight="1">
      <c r="A132" s="24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Q132" s="10"/>
    </row>
    <row r="133" spans="1:17" s="2" customFormat="1" ht="24" customHeight="1">
      <c r="A133" s="24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Q133" s="10"/>
    </row>
    <row r="134" spans="1:17" s="2" customFormat="1" ht="24" customHeight="1">
      <c r="A134" s="24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Q134" s="10"/>
    </row>
    <row r="135" spans="1:17" s="2" customFormat="1" ht="24" customHeight="1">
      <c r="A135" s="24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Q135" s="10"/>
    </row>
    <row r="136" spans="1:17" s="2" customFormat="1" ht="24" customHeight="1">
      <c r="A136" s="24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Q136" s="10"/>
    </row>
    <row r="137" spans="1:17" s="2" customFormat="1" ht="24" customHeight="1">
      <c r="A137" s="24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Q137" s="10"/>
    </row>
    <row r="138" spans="1:17" s="2" customFormat="1" ht="24" customHeight="1">
      <c r="A138" s="24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Q138" s="10"/>
    </row>
    <row r="139" spans="1:17" s="2" customFormat="1" ht="24" customHeight="1">
      <c r="A139" s="24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Q139" s="10"/>
    </row>
    <row r="140" spans="1:17" s="2" customFormat="1" ht="24" customHeight="1">
      <c r="A140" s="24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Q140" s="10"/>
    </row>
    <row r="141" spans="1:17" s="2" customFormat="1" ht="24" customHeight="1">
      <c r="A141" s="24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Q141" s="10"/>
    </row>
    <row r="142" spans="1:17" s="2" customFormat="1" ht="24" customHeight="1">
      <c r="A142" s="24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Q142" s="10"/>
    </row>
    <row r="143" spans="1:17" s="2" customFormat="1" ht="24" customHeight="1">
      <c r="A143" s="24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Q143" s="10"/>
    </row>
    <row r="144" spans="1:17" s="2" customFormat="1" ht="24" customHeight="1">
      <c r="A144" s="24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Q144" s="10"/>
    </row>
    <row r="145" spans="1:17" s="2" customFormat="1" ht="24" customHeight="1">
      <c r="A145" s="24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Q145" s="10"/>
    </row>
    <row r="146" spans="1:17" s="2" customFormat="1" ht="24" customHeight="1">
      <c r="A146" s="24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Q146" s="10"/>
    </row>
    <row r="147" spans="1:17" s="2" customFormat="1" ht="24" customHeight="1">
      <c r="A147" s="24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Q147" s="10"/>
    </row>
    <row r="148" spans="1:17" s="2" customFormat="1" ht="24" customHeight="1">
      <c r="A148" s="24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Q148" s="10"/>
    </row>
    <row r="149" spans="1:17" s="2" customFormat="1" ht="24" customHeight="1">
      <c r="A149" s="24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Q149" s="10"/>
    </row>
    <row r="150" spans="1:17" s="2" customFormat="1" ht="24" customHeight="1">
      <c r="A150" s="24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Q150" s="10"/>
    </row>
    <row r="151" spans="1:17" s="2" customFormat="1" ht="24" customHeight="1">
      <c r="A151" s="24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Q151" s="10"/>
    </row>
    <row r="152" spans="1:17" s="2" customFormat="1" ht="24" customHeight="1">
      <c r="A152" s="24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Q152" s="10"/>
    </row>
    <row r="153" spans="1:17" s="2" customFormat="1" ht="24" customHeight="1">
      <c r="A153" s="24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Q153" s="10"/>
    </row>
    <row r="154" spans="1:17" s="2" customFormat="1" ht="24" customHeight="1">
      <c r="A154" s="24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Q154" s="10"/>
    </row>
    <row r="155" spans="1:17" s="2" customFormat="1" ht="24" customHeight="1">
      <c r="A155" s="24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Q155" s="10"/>
    </row>
    <row r="156" spans="1:17" s="2" customFormat="1" ht="24" customHeight="1">
      <c r="A156" s="24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Q156" s="10"/>
    </row>
    <row r="157" spans="1:17" s="2" customFormat="1" ht="24" customHeight="1">
      <c r="A157" s="24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Q157" s="10"/>
    </row>
    <row r="158" spans="1:17" s="2" customFormat="1" ht="24" customHeight="1">
      <c r="A158" s="24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Q158" s="10"/>
    </row>
    <row r="159" spans="1:17" s="2" customFormat="1" ht="24" customHeight="1">
      <c r="A159" s="24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Q159" s="10"/>
    </row>
    <row r="160" spans="1:17" s="2" customFormat="1" ht="24" customHeight="1">
      <c r="A160" s="24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Q160" s="10"/>
    </row>
    <row r="161" spans="1:17" s="2" customFormat="1" ht="24" customHeight="1">
      <c r="A161" s="24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Q161" s="10"/>
    </row>
    <row r="162" spans="1:17" s="2" customFormat="1" ht="24" customHeight="1">
      <c r="A162" s="24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Q162" s="10"/>
    </row>
    <row r="163" spans="1:17" s="2" customFormat="1" ht="24" customHeight="1">
      <c r="A163" s="24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Q163" s="10"/>
    </row>
    <row r="164" spans="1:17" s="2" customFormat="1" ht="24" customHeight="1">
      <c r="A164" s="24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Q164" s="10"/>
    </row>
    <row r="165" spans="1:17" s="2" customFormat="1" ht="24" customHeight="1">
      <c r="A165" s="24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Q165" s="10"/>
    </row>
    <row r="166" spans="1:17" s="2" customFormat="1" ht="24" customHeight="1">
      <c r="A166" s="24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Q166" s="10"/>
    </row>
    <row r="167" spans="1:17" s="2" customFormat="1" ht="24" customHeight="1">
      <c r="A167" s="24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Q167" s="10"/>
    </row>
    <row r="168" spans="1:17" s="2" customFormat="1" ht="24" customHeight="1">
      <c r="A168" s="24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Q168" s="10"/>
    </row>
    <row r="169" spans="1:17" s="2" customFormat="1" ht="24" customHeight="1">
      <c r="A169" s="24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Q169" s="10"/>
    </row>
    <row r="170" spans="1:17" s="2" customFormat="1" ht="24" customHeight="1">
      <c r="A170" s="24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Q170" s="10"/>
    </row>
    <row r="171" spans="1:17" s="2" customFormat="1" ht="24" customHeight="1">
      <c r="A171" s="24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Q171" s="10"/>
    </row>
    <row r="172" spans="1:17" s="2" customFormat="1" ht="24" customHeight="1">
      <c r="A172" s="24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Q172" s="10"/>
    </row>
    <row r="173" spans="1:17" s="2" customFormat="1" ht="24" customHeight="1">
      <c r="A173" s="24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Q173" s="10"/>
    </row>
    <row r="174" spans="1:17" s="2" customFormat="1" ht="24" customHeight="1">
      <c r="A174" s="24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Q174" s="10"/>
    </row>
    <row r="175" spans="1:17" s="2" customFormat="1" ht="24" customHeight="1">
      <c r="A175" s="24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Q175" s="10"/>
    </row>
    <row r="176" spans="1:17" s="2" customFormat="1" ht="24" customHeight="1">
      <c r="A176" s="24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Q176" s="10"/>
    </row>
    <row r="177" spans="1:17" s="2" customFormat="1" ht="24" customHeight="1">
      <c r="A177" s="24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Q177" s="10"/>
    </row>
    <row r="178" spans="1:17" s="2" customFormat="1" ht="24" customHeight="1">
      <c r="A178" s="24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Q178" s="10"/>
    </row>
    <row r="179" spans="1:17" s="2" customFormat="1" ht="24" customHeight="1">
      <c r="A179" s="24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Q179" s="10"/>
    </row>
    <row r="180" spans="1:17" s="2" customFormat="1" ht="24" customHeight="1">
      <c r="A180" s="24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Q180" s="10"/>
    </row>
    <row r="181" spans="1:17" s="2" customFormat="1" ht="24" customHeight="1">
      <c r="A181" s="24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Q181" s="10"/>
    </row>
    <row r="182" spans="1:17" s="2" customFormat="1" ht="24" customHeight="1">
      <c r="A182" s="24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Q182" s="10"/>
    </row>
    <row r="183" spans="1:17" s="2" customFormat="1" ht="24" customHeight="1">
      <c r="A183" s="24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Q183" s="10"/>
    </row>
    <row r="184" spans="1:17" s="2" customFormat="1" ht="24" customHeight="1">
      <c r="A184" s="24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Q184" s="10"/>
    </row>
    <row r="185" spans="1:17" s="2" customFormat="1" ht="24" customHeight="1">
      <c r="A185" s="24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Q185" s="10"/>
    </row>
    <row r="186" spans="1:17" s="2" customFormat="1" ht="24" customHeight="1">
      <c r="A186" s="24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Q186" s="10"/>
    </row>
    <row r="187" spans="1:17" s="2" customFormat="1" ht="24" customHeight="1">
      <c r="A187" s="24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Q187" s="10"/>
    </row>
    <row r="188" spans="1:17" s="2" customFormat="1" ht="24" customHeight="1">
      <c r="A188" s="24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Q188" s="10"/>
    </row>
    <row r="189" spans="1:17" s="2" customFormat="1" ht="24" customHeight="1">
      <c r="A189" s="24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Q189" s="10"/>
    </row>
    <row r="190" spans="1:17" s="2" customFormat="1" ht="24" customHeight="1">
      <c r="A190" s="24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Q190" s="10"/>
    </row>
    <row r="191" spans="1:17" s="2" customFormat="1" ht="24" customHeight="1">
      <c r="A191" s="24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Q191" s="10"/>
    </row>
    <row r="192" spans="1:17" s="2" customFormat="1" ht="24" customHeight="1">
      <c r="A192" s="24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Q192" s="10"/>
    </row>
    <row r="193" spans="1:17" s="2" customFormat="1" ht="24" customHeight="1">
      <c r="A193" s="24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Q193" s="10"/>
    </row>
    <row r="194" spans="1:17" s="2" customFormat="1" ht="24" customHeight="1">
      <c r="A194" s="24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Q194" s="10"/>
    </row>
    <row r="195" spans="1:17" s="2" customFormat="1" ht="24" customHeight="1">
      <c r="A195" s="24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Q195" s="10"/>
    </row>
    <row r="196" spans="1:17" s="2" customFormat="1" ht="24" customHeight="1">
      <c r="A196" s="24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Q196" s="10"/>
    </row>
    <row r="197" spans="1:17" s="2" customFormat="1" ht="24" customHeight="1">
      <c r="A197" s="24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Q197" s="10"/>
    </row>
    <row r="198" spans="1:17" s="2" customFormat="1" ht="24" customHeight="1">
      <c r="A198" s="24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Q198" s="10"/>
    </row>
    <row r="199" spans="1:17" s="2" customFormat="1" ht="24" customHeight="1">
      <c r="A199" s="24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Q199" s="10"/>
    </row>
    <row r="200" spans="1:17" s="2" customFormat="1" ht="24" customHeight="1">
      <c r="A200" s="24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Q200" s="10"/>
    </row>
    <row r="201" spans="1:17" s="2" customFormat="1" ht="24" customHeight="1">
      <c r="A201" s="24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Q201" s="10"/>
    </row>
    <row r="202" spans="1:17" s="2" customFormat="1" ht="24" customHeight="1">
      <c r="A202" s="24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Q202" s="10"/>
    </row>
    <row r="203" spans="1:17" s="2" customFormat="1" ht="24" customHeight="1">
      <c r="A203" s="24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Q203" s="10"/>
    </row>
    <row r="204" spans="1:17" s="2" customFormat="1" ht="24" customHeight="1">
      <c r="A204" s="24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Q204" s="10"/>
    </row>
    <row r="205" spans="1:17" s="2" customFormat="1" ht="24" customHeight="1">
      <c r="A205" s="24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Q205" s="10"/>
    </row>
    <row r="206" spans="1:17" s="2" customFormat="1" ht="24" customHeight="1">
      <c r="A206" s="24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Q206" s="10"/>
    </row>
    <row r="207" spans="1:17" s="2" customFormat="1" ht="24" customHeight="1">
      <c r="A207" s="24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Q207" s="10"/>
    </row>
    <row r="208" spans="1:17" s="2" customFormat="1" ht="24" customHeight="1">
      <c r="A208" s="24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Q208" s="10"/>
    </row>
    <row r="209" spans="1:17" s="2" customFormat="1" ht="24" customHeight="1">
      <c r="A209" s="24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Q209" s="10"/>
    </row>
    <row r="210" spans="1:17" s="2" customFormat="1" ht="24" customHeight="1">
      <c r="A210" s="24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Q210" s="10"/>
    </row>
    <row r="211" spans="1:17" s="2" customFormat="1" ht="24" customHeight="1">
      <c r="A211" s="24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Q211" s="10"/>
    </row>
    <row r="212" spans="1:17" s="2" customFormat="1" ht="24" customHeight="1">
      <c r="A212" s="24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Q212" s="10"/>
    </row>
    <row r="213" spans="1:17" s="2" customFormat="1" ht="24" customHeight="1">
      <c r="A213" s="24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Q213" s="10"/>
    </row>
    <row r="214" spans="1:17" s="2" customFormat="1" ht="24" customHeight="1">
      <c r="A214" s="24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Q214" s="10"/>
    </row>
    <row r="215" spans="1:17" s="2" customFormat="1" ht="24" customHeight="1">
      <c r="A215" s="24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Q215" s="10"/>
    </row>
    <row r="216" spans="1:17" s="2" customFormat="1" ht="24" customHeight="1">
      <c r="A216" s="24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Q216" s="10"/>
    </row>
    <row r="217" spans="1:17" s="2" customFormat="1" ht="24" customHeight="1">
      <c r="A217" s="24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Q217" s="10"/>
    </row>
    <row r="218" spans="1:17" s="2" customFormat="1" ht="24" customHeight="1">
      <c r="A218" s="24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Q218" s="10"/>
    </row>
    <row r="219" spans="1:17" s="2" customFormat="1" ht="24" customHeight="1">
      <c r="A219" s="24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Q219" s="10"/>
    </row>
    <row r="220" spans="1:17" s="2" customFormat="1" ht="24" customHeight="1">
      <c r="A220" s="24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Q220" s="10"/>
    </row>
    <row r="221" spans="1:17" s="2" customFormat="1" ht="24" customHeight="1">
      <c r="A221" s="24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Q221" s="10"/>
    </row>
    <row r="222" spans="1:17" s="2" customFormat="1" ht="24" customHeight="1">
      <c r="A222" s="24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Q222" s="10"/>
    </row>
    <row r="223" spans="1:17" s="2" customFormat="1" ht="24" customHeight="1">
      <c r="A223" s="24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Q223" s="10"/>
    </row>
    <row r="224" spans="1:17" s="2" customFormat="1" ht="24" customHeight="1">
      <c r="A224" s="24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Q224" s="10"/>
    </row>
    <row r="225" spans="1:17" s="2" customFormat="1" ht="24" customHeight="1">
      <c r="A225" s="24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Q225" s="10"/>
    </row>
    <row r="226" spans="1:17" s="2" customFormat="1" ht="24" customHeight="1">
      <c r="A226" s="24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Q226" s="10"/>
    </row>
    <row r="227" spans="1:17" s="2" customFormat="1" ht="24" customHeight="1">
      <c r="A227" s="24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Q227" s="10"/>
    </row>
    <row r="228" spans="1:17" s="2" customFormat="1" ht="24" customHeight="1">
      <c r="A228" s="24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Q228" s="10"/>
    </row>
    <row r="229" spans="1:17" s="2" customFormat="1" ht="24" customHeight="1">
      <c r="A229" s="24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Q229" s="10"/>
    </row>
    <row r="230" spans="1:17" s="2" customFormat="1" ht="24" customHeight="1">
      <c r="A230" s="24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Q230" s="10"/>
    </row>
    <row r="231" spans="1:17" s="2" customFormat="1" ht="24" customHeight="1">
      <c r="A231" s="24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Q231" s="10"/>
    </row>
    <row r="232" spans="1:17" s="2" customFormat="1" ht="24" customHeight="1">
      <c r="A232" s="24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Q232" s="10"/>
    </row>
    <row r="233" spans="1:17" s="2" customFormat="1" ht="24" customHeight="1">
      <c r="A233" s="24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Q233" s="10"/>
    </row>
    <row r="234" spans="1:17" s="2" customFormat="1" ht="24" customHeight="1">
      <c r="A234" s="24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Q234" s="10"/>
    </row>
    <row r="235" spans="1:17" s="2" customFormat="1" ht="24" customHeight="1">
      <c r="A235" s="24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Q235" s="10"/>
    </row>
    <row r="236" spans="1:17" s="2" customFormat="1" ht="24" customHeight="1">
      <c r="A236" s="24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Q236" s="10"/>
    </row>
    <row r="237" spans="1:17" s="2" customFormat="1" ht="24" customHeight="1">
      <c r="A237" s="24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Q237" s="10"/>
    </row>
    <row r="238" spans="1:17" s="2" customFormat="1" ht="24" customHeight="1">
      <c r="A238" s="24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Q238" s="10"/>
    </row>
    <row r="239" spans="1:17" s="2" customFormat="1" ht="24" customHeight="1">
      <c r="A239" s="24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Q239" s="10"/>
    </row>
    <row r="240" spans="1:17" s="2" customFormat="1" ht="24" customHeight="1">
      <c r="A240" s="24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Q240" s="10"/>
    </row>
    <row r="241" spans="1:17" s="2" customFormat="1" ht="24" customHeight="1">
      <c r="A241" s="24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Q241" s="10"/>
    </row>
    <row r="242" spans="1:17" s="2" customFormat="1" ht="24" customHeight="1">
      <c r="A242" s="24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Q242" s="10"/>
    </row>
    <row r="243" spans="1:17" s="2" customFormat="1" ht="24" customHeight="1">
      <c r="A243" s="24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Q243" s="10"/>
    </row>
    <row r="244" spans="1:17" s="2" customFormat="1" ht="24" customHeight="1">
      <c r="A244" s="24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Q244" s="10"/>
    </row>
    <row r="245" spans="1:17" s="2" customFormat="1" ht="24" customHeight="1">
      <c r="A245" s="24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Q245" s="10"/>
    </row>
    <row r="246" spans="1:17" s="2" customFormat="1" ht="24" customHeight="1">
      <c r="A246" s="24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Q246" s="10"/>
    </row>
    <row r="247" spans="1:17" s="2" customFormat="1" ht="24" customHeight="1">
      <c r="A247" s="24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Q247" s="10"/>
    </row>
    <row r="248" spans="1:17" s="2" customFormat="1" ht="24" customHeight="1">
      <c r="A248" s="24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Q248" s="10"/>
    </row>
    <row r="249" spans="1:17" s="2" customFormat="1" ht="24" customHeight="1">
      <c r="A249" s="24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Q249" s="10"/>
    </row>
    <row r="250" spans="1:17" s="2" customFormat="1" ht="24" customHeight="1">
      <c r="A250" s="24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Q250" s="10"/>
    </row>
    <row r="251" spans="1:17" s="2" customFormat="1" ht="24" customHeight="1">
      <c r="A251" s="24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Q251" s="10"/>
    </row>
    <row r="252" spans="1:17" s="2" customFormat="1" ht="24" customHeight="1">
      <c r="A252" s="24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Q252" s="10"/>
    </row>
    <row r="253" spans="1:17" s="2" customFormat="1" ht="24" customHeight="1">
      <c r="A253" s="24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Q253" s="10"/>
    </row>
    <row r="254" spans="1:17" s="2" customFormat="1" ht="24" customHeight="1">
      <c r="A254" s="24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Q254" s="10"/>
    </row>
    <row r="255" spans="1:17" s="2" customFormat="1" ht="24" customHeight="1">
      <c r="A255" s="24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Q255" s="10"/>
    </row>
    <row r="256" spans="1:17" s="2" customFormat="1" ht="24" customHeight="1">
      <c r="A256" s="24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Q256" s="10"/>
    </row>
    <row r="257" spans="1:17" s="2" customFormat="1" ht="24" customHeight="1">
      <c r="A257" s="24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Q257" s="10"/>
    </row>
    <row r="258" spans="1:17" s="2" customFormat="1" ht="24" customHeight="1">
      <c r="A258" s="24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Q258" s="10"/>
    </row>
    <row r="259" spans="1:17" s="2" customFormat="1" ht="24" customHeight="1">
      <c r="A259" s="24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Q259" s="10"/>
    </row>
    <row r="260" spans="1:17" s="2" customFormat="1" ht="24" customHeight="1">
      <c r="A260" s="24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Q260" s="10"/>
    </row>
    <row r="261" spans="1:17" s="2" customFormat="1" ht="24" customHeight="1">
      <c r="A261" s="24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Q261" s="10"/>
    </row>
    <row r="262" spans="1:17" s="2" customFormat="1" ht="24" customHeight="1">
      <c r="A262" s="24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Q262" s="10"/>
    </row>
    <row r="263" spans="1:17" s="2" customFormat="1" ht="24" customHeight="1">
      <c r="A263" s="24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Q263" s="10"/>
    </row>
    <row r="264" spans="1:17" s="2" customFormat="1" ht="24" customHeight="1">
      <c r="A264" s="24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Q264" s="10"/>
    </row>
    <row r="265" spans="1:17" s="2" customFormat="1" ht="24" customHeight="1">
      <c r="A265" s="24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Q265" s="10"/>
    </row>
    <row r="266" spans="1:17" s="2" customFormat="1" ht="24" customHeight="1">
      <c r="A266" s="24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Q266" s="10"/>
    </row>
    <row r="267" spans="1:17" s="2" customFormat="1" ht="24" customHeight="1">
      <c r="A267" s="24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Q267" s="10"/>
    </row>
    <row r="268" spans="1:17" s="2" customFormat="1" ht="24" customHeight="1">
      <c r="A268" s="24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Q268" s="10"/>
    </row>
    <row r="269" spans="1:17" s="2" customFormat="1" ht="24" customHeight="1">
      <c r="A269" s="24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Q269" s="10"/>
    </row>
    <row r="270" spans="1:17" s="2" customFormat="1" ht="24" customHeight="1">
      <c r="A270" s="24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Q270" s="10"/>
    </row>
    <row r="271" spans="1:17" s="2" customFormat="1" ht="24" customHeight="1">
      <c r="A271" s="24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Q271" s="10"/>
    </row>
    <row r="272" spans="1:17" s="2" customFormat="1" ht="24" customHeight="1">
      <c r="A272" s="24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Q272" s="10"/>
    </row>
    <row r="273" spans="1:17" s="2" customFormat="1" ht="24" customHeight="1">
      <c r="A273" s="24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Q273" s="10"/>
    </row>
    <row r="274" spans="1:17" s="2" customFormat="1" ht="24" customHeight="1">
      <c r="A274" s="24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Q274" s="10"/>
    </row>
    <row r="275" spans="1:17" s="2" customFormat="1" ht="24" customHeight="1">
      <c r="A275" s="24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Q275" s="10"/>
    </row>
    <row r="276" spans="1:17" s="2" customFormat="1" ht="24" customHeight="1">
      <c r="A276" s="24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Q276" s="10"/>
    </row>
    <row r="277" spans="1:17" s="2" customFormat="1" ht="24" customHeight="1">
      <c r="A277" s="24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Q277" s="10"/>
    </row>
    <row r="278" spans="1:17" s="2" customFormat="1" ht="24" customHeight="1">
      <c r="A278" s="24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Q278" s="10"/>
    </row>
    <row r="279" spans="1:17" s="2" customFormat="1" ht="24" customHeight="1">
      <c r="A279" s="24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Q279" s="10"/>
    </row>
    <row r="280" spans="1:17" s="2" customFormat="1" ht="24" customHeight="1">
      <c r="A280" s="24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Q280" s="10"/>
    </row>
    <row r="281" spans="1:17" s="2" customFormat="1" ht="24" customHeight="1">
      <c r="A281" s="24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Q281" s="10"/>
    </row>
    <row r="282" spans="1:17" s="2" customFormat="1" ht="24" customHeight="1">
      <c r="A282" s="24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Q282" s="10"/>
    </row>
    <row r="283" spans="1:17" s="2" customFormat="1" ht="24" customHeight="1">
      <c r="A283" s="24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Q283" s="10"/>
    </row>
    <row r="284" spans="1:17" s="2" customFormat="1" ht="24" customHeight="1">
      <c r="A284" s="24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Q284" s="10"/>
    </row>
    <row r="285" spans="1:17" s="2" customFormat="1" ht="24" customHeight="1">
      <c r="A285" s="24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Q285" s="10"/>
    </row>
    <row r="286" spans="1:17" s="2" customFormat="1" ht="24" customHeight="1">
      <c r="A286" s="24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Q286" s="10"/>
    </row>
    <row r="287" spans="1:17" s="2" customFormat="1" ht="24" customHeight="1">
      <c r="A287" s="24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Q287" s="10"/>
    </row>
    <row r="288" spans="1:17" s="2" customFormat="1" ht="24" customHeight="1">
      <c r="A288" s="24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Q288" s="10"/>
    </row>
    <row r="289" spans="1:17" s="2" customFormat="1" ht="24" customHeight="1">
      <c r="A289" s="24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Q289" s="10"/>
    </row>
    <row r="290" spans="1:17" s="2" customFormat="1" ht="24" customHeight="1">
      <c r="A290" s="24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Q290" s="10"/>
    </row>
    <row r="291" spans="1:17" s="2" customFormat="1" ht="24" customHeight="1">
      <c r="A291" s="24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Q291" s="10"/>
    </row>
    <row r="292" spans="1:17" s="2" customFormat="1" ht="24" customHeight="1">
      <c r="A292" s="24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Q292" s="10"/>
    </row>
    <row r="293" spans="1:17" s="2" customFormat="1" ht="24" customHeight="1">
      <c r="A293" s="24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Q293" s="10"/>
    </row>
    <row r="294" spans="1:17" s="2" customFormat="1" ht="24" customHeight="1">
      <c r="A294" s="24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Q294" s="10"/>
    </row>
    <row r="295" spans="1:17" s="2" customFormat="1" ht="24" customHeight="1">
      <c r="A295" s="24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Q295" s="10"/>
    </row>
    <row r="296" spans="1:17" s="2" customFormat="1" ht="24" customHeight="1">
      <c r="A296" s="24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Q296" s="10"/>
    </row>
    <row r="297" spans="1:17" s="2" customFormat="1" ht="24" customHeight="1">
      <c r="A297" s="24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Q297" s="10"/>
    </row>
    <row r="298" spans="1:17" s="2" customFormat="1" ht="24" customHeight="1">
      <c r="A298" s="24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Q298" s="10"/>
    </row>
    <row r="299" spans="1:17" s="2" customFormat="1" ht="24" customHeight="1">
      <c r="A299" s="24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Q299" s="10"/>
    </row>
    <row r="300" spans="1:17" s="2" customFormat="1" ht="24" customHeight="1">
      <c r="A300" s="24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Q300" s="10"/>
    </row>
    <row r="301" spans="1:17" s="2" customFormat="1" ht="24" customHeight="1">
      <c r="A301" s="24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Q301" s="10"/>
    </row>
    <row r="302" spans="1:17" s="2" customFormat="1" ht="24" customHeight="1">
      <c r="A302" s="24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Q302" s="10"/>
    </row>
    <row r="303" spans="1:17" s="2" customFormat="1" ht="24" customHeight="1">
      <c r="A303" s="24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Q303" s="10"/>
    </row>
    <row r="304" spans="1:17" s="2" customFormat="1" ht="24" customHeight="1">
      <c r="A304" s="24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Q304" s="10"/>
    </row>
    <row r="305" spans="1:17" s="2" customFormat="1" ht="24" customHeight="1">
      <c r="A305" s="24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Q305" s="10"/>
    </row>
    <row r="306" spans="1:17" s="2" customFormat="1" ht="24" customHeight="1">
      <c r="A306" s="24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Q306" s="10"/>
    </row>
    <row r="307" spans="1:17" s="2" customFormat="1" ht="24" customHeight="1">
      <c r="A307" s="24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Q307" s="10"/>
    </row>
    <row r="308" spans="1:17" s="2" customFormat="1" ht="24" customHeight="1">
      <c r="A308" s="24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Q308" s="10"/>
    </row>
    <row r="309" spans="1:17" s="2" customFormat="1" ht="24" customHeight="1">
      <c r="A309" s="24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Q309" s="10"/>
    </row>
    <row r="310" spans="1:17" s="2" customFormat="1" ht="24" customHeight="1">
      <c r="A310" s="24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Q310" s="10"/>
    </row>
    <row r="311" spans="1:17" s="2" customFormat="1" ht="24" customHeight="1">
      <c r="A311" s="24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Q311" s="10"/>
    </row>
    <row r="312" spans="1:17" s="2" customFormat="1" ht="24" customHeight="1">
      <c r="A312" s="24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Q312" s="10"/>
    </row>
    <row r="313" spans="1:17" s="2" customFormat="1" ht="24" customHeight="1">
      <c r="A313" s="24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Q313" s="10"/>
    </row>
    <row r="314" spans="1:17" s="2" customFormat="1" ht="24" customHeight="1">
      <c r="A314" s="24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Q314" s="10"/>
    </row>
    <row r="315" spans="1:17" s="2" customFormat="1" ht="24" customHeight="1">
      <c r="A315" s="24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Q315" s="10"/>
    </row>
    <row r="316" spans="1:17" s="2" customFormat="1" ht="24" customHeight="1">
      <c r="A316" s="24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Q316" s="10"/>
    </row>
    <row r="317" spans="1:17" s="2" customFormat="1" ht="24" customHeight="1">
      <c r="A317" s="24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Q317" s="10"/>
    </row>
    <row r="318" spans="1:17" s="2" customFormat="1" ht="24" customHeight="1">
      <c r="A318" s="24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Q318" s="10"/>
    </row>
  </sheetData>
  <sheetProtection formatCells="0" formatColumns="0" formatRows="0" insertColumns="0" insertRows="0" insertHyperlinks="0" deleteColumns="0" deleteRows="0" sort="0" autoFilter="0" pivotTables="0"/>
  <mergeCells count="2">
    <mergeCell ref="Q1:R1"/>
    <mergeCell ref="C1:M1"/>
  </mergeCells>
  <phoneticPr fontId="1"/>
  <conditionalFormatting sqref="B1:P1048576 R1:R1048576 Q1:Q23 Q26:Q1048576">
    <cfRule type="cellIs" dxfId="26" priority="2" stopIfTrue="1" operator="equal">
      <formula>"廃"</formula>
    </cfRule>
    <cfRule type="cellIs" dxfId="25" priority="3" stopIfTrue="1" operator="equal">
      <formula>"平"</formula>
    </cfRule>
    <cfRule type="cellIs" dxfId="24" priority="4" stopIfTrue="1" operator="equal">
      <formula>"道"</formula>
    </cfRule>
    <cfRule type="cellIs" dxfId="23" priority="5" stopIfTrue="1" operator="equal">
      <formula>"ビ"</formula>
    </cfRule>
    <cfRule type="cellIs" dxfId="22" priority="7" stopIfTrue="1" operator="equal">
      <formula>"坂"</formula>
    </cfRule>
    <cfRule type="cellIs" dxfId="21" priority="8" stopIfTrue="1" operator="equal">
      <formula>"神"</formula>
    </cfRule>
    <cfRule type="cellIs" dxfId="20" priority="9" stopIfTrue="1" operator="equal">
      <formula>"門"</formula>
    </cfRule>
    <cfRule type="cellIs" dxfId="19" priority="10" stopIfTrue="1" operator="equal">
      <formula>"壁"</formula>
    </cfRule>
    <cfRule type="cellIs" dxfId="18" priority="11" stopIfTrue="1" operator="equal">
      <formula>"学"</formula>
    </cfRule>
    <cfRule type="cellIs" dxfId="17" priority="12" stopIfTrue="1" operator="equal">
      <formula>"都"</formula>
    </cfRule>
    <cfRule type="cellIs" dxfId="16" priority="13" stopIfTrue="1" operator="equal">
      <formula>"複"</formula>
    </cfRule>
    <cfRule type="cellIs" dxfId="15" priority="14" stopIfTrue="1" operator="equal">
      <formula>"ポ"</formula>
    </cfRule>
    <cfRule type="cellIs" dxfId="14" priority="15" stopIfTrue="1" operator="equal">
      <formula>"山"</formula>
    </cfRule>
    <cfRule type="cellIs" dxfId="13" priority="16" stopIfTrue="1" operator="equal">
      <formula>"陣"</formula>
    </cfRule>
    <cfRule type="cellIs" dxfId="12" priority="17" stopIfTrue="1" operator="equal">
      <formula>"湖"</formula>
    </cfRule>
    <cfRule type="cellIs" dxfId="11" priority="18" stopIfTrue="1" operator="equal">
      <formula>"線"</formula>
    </cfRule>
    <cfRule type="cellIs" dxfId="10" priority="19" stopIfTrue="1" operator="equal">
      <formula>"土"</formula>
    </cfRule>
    <cfRule type="cellIs" dxfId="9" priority="20" stopIfTrue="1" operator="equal">
      <formula>"家"</formula>
    </cfRule>
    <cfRule type="cellIs" dxfId="8" priority="21" stopIfTrue="1" operator="equal">
      <formula>"橋"</formula>
    </cfRule>
    <cfRule type="cellIs" dxfId="7" priority="22" stopIfTrue="1" operator="equal">
      <formula>"林"</formula>
    </cfRule>
    <cfRule type="cellIs" dxfId="6" priority="23" stopIfTrue="1" operator="equal">
      <formula>"川"</formula>
    </cfRule>
    <cfRule type="cellIs" dxfId="5" priority="26" stopIfTrue="1" operator="equal">
      <formula>"堀"</formula>
    </cfRule>
    <cfRule type="cellIs" dxfId="4" priority="30" stopIfTrue="1" operator="equal">
      <formula>"田"</formula>
    </cfRule>
    <cfRule type="cellIs" dxfId="3" priority="32" stopIfTrue="1" operator="equal">
      <formula>"湿"</formula>
    </cfRule>
    <cfRule type="cellIs" dxfId="2" priority="33" stopIfTrue="1" operator="equal">
      <formula>"鉄"</formula>
    </cfRule>
    <cfRule type="cellIs" dxfId="1" priority="34" stopIfTrue="1" operator="equal">
      <formula>"森"</formula>
    </cfRule>
    <cfRule type="cellIs" dxfId="0" priority="1" stopIfTrue="1" operator="equal">
      <formula>"ク"</formula>
    </cfRule>
  </conditionalFormatting>
  <hyperlinks>
    <hyperlink ref="O2" r:id="rId1"/>
  </hyperlinks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>
    <row r="1" spans="1:1">
      <c r="A1" t="str">
        <f>D2&amp;IF(E2="",,CHAR(95))&amp;E2&amp;IF(F2="",,CHAR(95))&amp;F2&amp;IF(G2="",,CHAR(95))&amp;G2&amp;IF(H2="",,CHAR(95))&amp;H2&amp;IF(I2="",,CHAR(95))&amp;I2&amp;IF(J2="",,CHAR(95))&amp;J2&amp;IF(K2="",,CHAR(95))&amp;K2&amp;IF(L2="",,CHAR(95))&amp;L2&amp;IF(M2="",,CHAR(95))&amp;M2</f>
        <v/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地図ツール</vt:lpstr>
      <vt:lpstr>Sheet3</vt:lpstr>
      <vt:lpstr>地図ツール!Print_Area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はる</dc:creator>
  <cp:lastModifiedBy>jun</cp:lastModifiedBy>
  <cp:lastPrinted>2009-09-19T16:18:39Z</cp:lastPrinted>
  <dcterms:created xsi:type="dcterms:W3CDTF">2008-02-15T16:54:32Z</dcterms:created>
  <dcterms:modified xsi:type="dcterms:W3CDTF">2010-03-07T17:08:05Z</dcterms:modified>
</cp:coreProperties>
</file>